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<sst xmlns="http://schemas.openxmlformats.org/spreadsheetml/2006/main" count="1642" uniqueCount="407">
  <si>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</si>
  <si>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</si>
  <si>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</si>
  <si>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</si>
  <si>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</si>
  <si>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</si>
  <si>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</si>
  <si>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</si>
  <si>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</si>
  <si>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</si>
  <si>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</si>
  <si>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</si>
  <si>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</si>
  <si>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</si>
  <si>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</si>
  <si>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</si>
  <si>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</si>
  <si>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</si>
  <si>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</si>
  <si>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</si>
  <si>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</si>
  <si>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</si>
  <si>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</si>
  <si>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</si>
  <si>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</si>
  <si>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</si>
  <si>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</si>
  <si>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</si>
  <si>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</si>
  <si>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</si>
  <si>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</si>
  <si>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</si>
  <si>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</si>
  <si>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</si>
  <si>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</si>
  <si>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</si>
  <si>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</si>
  <si>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</si>
  <si>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</si>
  <si>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</si>
  <si>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</si>
  <si>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</si>
  <si>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</si>
  <si>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</si>
  <si>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</si>
  <si>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</si>
  <si>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</si>
  <si>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</si>
  <si>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</si>
  <si>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</si>
  <si>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</si>
  <si>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</si>
  <si>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</si>
  <si>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</si>
  <si>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</si>
  <si>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</si>
  <si>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</si>
  <si>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</si>
  <si>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</si>
  <si>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</si>
  <si>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</si>
  <si>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</si>
  <si>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</si>
  <si>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</si>
  <si>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</si>
  <si>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</si>
  <si>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</si>
  <si>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</si>
  <si>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</si>
  <si>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</si>
  <si>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</si>
  <si>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</si>
  <si>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</si>
  <si>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</si>
  <si>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</si>
  <si>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</si>
  <si>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</si>
  <si>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</si>
  <si>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</si>
  <si>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</si>
  <si>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</si>
  <si>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</si>
  <si>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</si>
  <si>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</si>
  <si>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</si>
  <si>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</si>
  <si>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</si>
  <si>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</si>
  <si>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</si>
  <si>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</si>
  <si>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</si>
  <si>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</si>
  <si>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</si>
  <si>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</si>
  <si>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</si>
  <si>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</si>
  <si>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</si>
  <si>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</si>
  <si>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</si>
  <si>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</si>
  <si>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</si>
  <si>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</si>
  <si>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</si>
  <si>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</si>
  <si>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</si>
  <si>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</si>
  <si>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</si>
  <si>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</si>
  <si>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</si>
  <si>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</si>
  <si>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</si>
  <si>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</si>
  <si>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</si>
  <si>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</si>
  <si>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</si>
  <si>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</si>
  <si>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</si>
  <si>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</si>
  <si>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</si>
  <si>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</si>
  <si>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</si>
  <si>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</si>
  <si>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</si>
  <si>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</si>
  <si>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</si>
  <si>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</si>
  <si>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</si>
  <si>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</si>
  <si>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</si>
  <si>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</si>
  <si>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</si>
  <si>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</si>
  <si>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</si>
  <si>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</si>
  <si>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</si>
  <si>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</si>
  <si>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</si>
  <si>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</si>
  <si>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</si>
  <si>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</si>
  <si>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</si>
  <si>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</si>
  <si>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</si>
  <si>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</si>
  <si>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</si>
  <si>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</si>
  <si>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</si>
  <si>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</si>
  <si>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</si>
  <si>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</si>
  <si>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</si>
  <si>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</si>
  <si>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</si>
  <si>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</si>
  <si>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</si>
  <si>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</si>
  <si>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</si>
  <si>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</si>
  <si>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</si>
  <si>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</si>
  <si>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</si>
  <si>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</si>
  <si>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</si>
  <si>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</si>
  <si>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</si>
  <si>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</si>
  <si>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</si>
  <si>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</si>
  <si>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</si>
  <si>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</si>
  <si>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</si>
  <si>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</si>
  <si>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</si>
  <si>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</si>
  <si>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</si>
  <si>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</si>
  <si>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</si>
  <si>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</si>
  <si>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</si>
  <si>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</si>
  <si>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</si>
  <si>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</si>
  <si>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</si>
  <si>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</si>
  <si>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</si>
  <si>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</si>
  <si>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</si>
  <si>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</si>
  <si>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</si>
  <si>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</si>
  <si>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</si>
  <si>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</si>
  <si>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</si>
  <si>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</si>
  <si>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</si>
  <si>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</si>
  <si>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</si>
  <si>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</si>
  <si>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</si>
  <si>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</si>
  <si>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</si>
  <si>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</si>
  <si>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</si>
  <si>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</si>
  <si>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</si>
  <si>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</si>
  <si>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</si>
  <si>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</si>
  <si>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</si>
  <si>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</si>
  <si>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</si>
  <si>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</si>
  <si>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</si>
  <si>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</si>
  <si>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</si>
  <si>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</si>
  <si>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</si>
  <si>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</si>
  <si>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</si>
  <si>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</si>
  <si>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</si>
  <si>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</si>
  <si>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</si>
  <si>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</si>
  <si>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</si>
  <si>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</si>
  <si>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</si>
  <si>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</si>
  <si>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</si>
  <si>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</si>
  <si>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</si>
  <si>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</si>
  <si>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</si>
  <si>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</si>
  <si>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</si>
  <si>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</si>
  <si>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</si>
  <si>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</si>
  <si>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</si>
  <si>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</si>
  <si>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</si>
  <si>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</si>
  <si>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</si>
  <si>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</si>
  <si>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</si>
  <si>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</si>
  <si>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</si>
  <si>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</si>
  <si>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</si>
  <si>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</si>
  <si>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</si>
  <si>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</si>
  <si>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</si>
  <si>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</si>
  <si>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</si>
  <si>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</si>
  <si>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</si>
  <si>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</si>
  <si>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</si>
  <si>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</si>
  <si>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</si>
  <si>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</si>
  <si>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</si>
  <si>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</si>
  <si>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</si>
  <si>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</si>
  <si>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</si>
  <si>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</si>
  <si>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</si>
  <si>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</si>
  <si>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</si>
  <si>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</si>
  <si>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</si>
  <si>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</si>
  <si>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</si>
  <si>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</si>
  <si>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</si>
  <si>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</si>
  <si>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</si>
  <si>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JAWA BARAT</t>
  </si>
  <si>
    <t>JAWA BARAT</t>
  </si>
  <si>
    <t>Cipaleubuh</t>
  </si>
  <si>
    <t>Pedati</t>
  </si>
  <si>
    <t>Lame</t>
  </si>
  <si>
    <t xml:space="preserve">Merjan </t>
  </si>
  <si>
    <t>Cikarang Cigangsa</t>
  </si>
  <si>
    <t>Cikarang Nguluwung</t>
  </si>
  <si>
    <t>Cigasong</t>
  </si>
  <si>
    <t>Ujung Jaya</t>
  </si>
  <si>
    <t>Cipanas I</t>
  </si>
  <si>
    <t>Cibutul</t>
  </si>
  <si>
    <t>Cikamangi</t>
  </si>
  <si>
    <t>Cikeruh</t>
  </si>
  <si>
    <t>Cipager</t>
  </si>
  <si>
    <t>Paniis Lebak</t>
  </si>
  <si>
    <t>Katiga</t>
  </si>
  <si>
    <t>Mungkal Gajah</t>
  </si>
  <si>
    <t>Cipurut</t>
  </si>
  <si>
    <t>Cibacang</t>
  </si>
  <si>
    <t>Jawa</t>
  </si>
  <si>
    <t xml:space="preserve">Cirongkob </t>
  </si>
  <si>
    <t xml:space="preserve">Cisamaya </t>
  </si>
  <si>
    <t xml:space="preserve">Cigolempang </t>
  </si>
  <si>
    <t xml:space="preserve">Leuwijawa </t>
  </si>
  <si>
    <t>Cijangkelok</t>
  </si>
  <si>
    <t>Depok</t>
  </si>
  <si>
    <t>Cangkuang</t>
  </si>
  <si>
    <t xml:space="preserve">Ciranjeng </t>
  </si>
  <si>
    <t xml:space="preserve">Sentig </t>
  </si>
  <si>
    <t>Cisalada</t>
  </si>
  <si>
    <t xml:space="preserve">Cibeureum </t>
  </si>
  <si>
    <t xml:space="preserve">Cipeundeuy Kadulawang </t>
  </si>
  <si>
    <t>Caringin</t>
  </si>
  <si>
    <t>Cidadali</t>
  </si>
  <si>
    <t>Cigangsa</t>
  </si>
  <si>
    <t>Cimandiri</t>
  </si>
  <si>
    <t>Ciseureuh Cibeureum</t>
  </si>
  <si>
    <t>Parung Bongkong</t>
  </si>
  <si>
    <t xml:space="preserve">Ciaro/Cisaat </t>
  </si>
  <si>
    <t xml:space="preserve">Cisimpen </t>
  </si>
  <si>
    <t xml:space="preserve">Cikembang </t>
  </si>
  <si>
    <t xml:space="preserve">Gunung Putri </t>
  </si>
  <si>
    <t xml:space="preserve">Wangundireja </t>
  </si>
  <si>
    <t>Ciputra Haji</t>
  </si>
  <si>
    <t>Cipanas II</t>
  </si>
  <si>
    <t>Lakbok Utara</t>
  </si>
  <si>
    <t>Cikaranggeusan</t>
  </si>
  <si>
    <t>Ciwaringin</t>
  </si>
  <si>
    <t>Beulah Nagka</t>
  </si>
  <si>
    <t>Cicapar</t>
  </si>
  <si>
    <t>Cipancong</t>
  </si>
  <si>
    <t>Cikamiri II</t>
  </si>
  <si>
    <t>Ciawi</t>
  </si>
  <si>
    <t>Leuwi Bitung</t>
  </si>
  <si>
    <t>Cadas Gantung</t>
  </si>
  <si>
    <t>Garut</t>
  </si>
  <si>
    <t xml:space="preserve"> Cibelerang</t>
  </si>
  <si>
    <t xml:space="preserve"> Lalanang</t>
  </si>
  <si>
    <t xml:space="preserve"> Cipapan</t>
  </si>
  <si>
    <t xml:space="preserve"> Cipondoh</t>
  </si>
  <si>
    <t xml:space="preserve"> Legeh</t>
  </si>
  <si>
    <t xml:space="preserve"> Situbolang</t>
  </si>
  <si>
    <t xml:space="preserve"> Sumber Mas</t>
  </si>
  <si>
    <t>Indramayu</t>
  </si>
  <si>
    <t>Citanggulun</t>
  </si>
  <si>
    <t>Cipaku</t>
  </si>
  <si>
    <t>Kenyere</t>
  </si>
  <si>
    <t>Cimonte</t>
  </si>
  <si>
    <t>Ancaran</t>
  </si>
  <si>
    <t>Bantarwangi</t>
  </si>
  <si>
    <t>Bratakasian</t>
  </si>
  <si>
    <t>Cikepel</t>
  </si>
  <si>
    <t>Kuningan</t>
  </si>
  <si>
    <t>Nanggela</t>
  </si>
  <si>
    <t>Cikelebut</t>
  </si>
  <si>
    <t>Cikaso</t>
  </si>
  <si>
    <t>Danasari Kiri</t>
  </si>
  <si>
    <t>Jagabaya</t>
  </si>
  <si>
    <t>Cibatukurung</t>
  </si>
  <si>
    <t>Citalahab</t>
  </si>
  <si>
    <t>Kiwiri</t>
  </si>
  <si>
    <t>Cigayam</t>
  </si>
  <si>
    <t>Cikopeng</t>
  </si>
  <si>
    <t>Cimuncang II</t>
  </si>
  <si>
    <t>Ciamis</t>
  </si>
  <si>
    <t>Batu karut</t>
  </si>
  <si>
    <t>Cisekarwangi</t>
  </si>
  <si>
    <t>Sukarame</t>
  </si>
  <si>
    <t>Jaya Mekar</t>
  </si>
  <si>
    <t>Tarisi</t>
  </si>
  <si>
    <t>Cikurutug</t>
  </si>
  <si>
    <t>Cisukawayana</t>
  </si>
  <si>
    <t>Ciasih II</t>
  </si>
  <si>
    <t>Warungkiara</t>
  </si>
  <si>
    <t>Cimulek</t>
  </si>
  <si>
    <t>Cipinang-Ciletuh</t>
  </si>
  <si>
    <t>Pangkalan</t>
  </si>
  <si>
    <t>Warujajar</t>
  </si>
  <si>
    <t>Sukabumi</t>
  </si>
  <si>
    <t>Ciherang Hilir</t>
  </si>
  <si>
    <t>Tirtanegara</t>
  </si>
  <si>
    <t>Cihieum</t>
  </si>
  <si>
    <t>Blentuk</t>
  </si>
  <si>
    <t>Cijurey</t>
  </si>
  <si>
    <t>Cijeruk</t>
  </si>
  <si>
    <t>Cisambeng</t>
  </si>
  <si>
    <t>Cisuluheun I + II</t>
  </si>
  <si>
    <t>Cimingking</t>
  </si>
  <si>
    <t>Rancabuluh</t>
  </si>
  <si>
    <t>P2AT</t>
  </si>
  <si>
    <t>Simpur</t>
  </si>
  <si>
    <t>Cilesang</t>
  </si>
  <si>
    <t>Citeureup</t>
  </si>
  <si>
    <t>Majalengka</t>
  </si>
  <si>
    <t>Cikawao I</t>
  </si>
  <si>
    <t>Sirah Cipelang</t>
  </si>
  <si>
    <t>Cibeureum</t>
  </si>
  <si>
    <t>Panilis</t>
  </si>
  <si>
    <t>Brujul</t>
  </si>
  <si>
    <t>Cianjur</t>
  </si>
  <si>
    <t>Cikalong I</t>
  </si>
  <si>
    <t>Cipasir II</t>
  </si>
  <si>
    <t>Cialing I</t>
  </si>
  <si>
    <t>Salwi</t>
  </si>
  <si>
    <t>Cigalagah</t>
  </si>
  <si>
    <t>Nagrog</t>
  </si>
  <si>
    <t>Sumedang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</si>
</sst>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168" fontId="0" fillId="0" borderId="0" xfId="11" applyFont="1" applyFill="1" applyBorder="1"/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168" fontId="0" fillId="0" borderId="36" xfId="11" applyFont="1" applyFill="1" applyBorder="1"/>
    <xf numFmtId="168" fontId="0" fillId="0" borderId="11" xfId="11" applyFont="1" applyBorder="1"/>
    <xf numFmtId="0" fontId="0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8" fillId="0" borderId="8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16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57</xdr:row>
      <xdr:rowOff>17930</xdr:rowOff>
    </xdr:from>
    <xdr:to>
      <xdr:col>7</xdr:col>
      <xdr:colOff>488576</xdr:colOff>
      <xdr:row>150</xdr:row>
      <xdr:rowOff>179294</xdr:rowOff>
    </xdr:to>
    <xdr:sp macro="" textlink="">
      <xdr:nvSpPr>
        <xdr:cNvPr id="3" name="Rectangle 2"/>
        <xdr:cNvSpPr/>
      </xdr:nvSpPr>
      <xdr:spPr>
        <a:xfrm>
          <a:off x="4881281" y="11156577"/>
          <a:ext cx="347383" cy="172055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16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20</xdr:row>
      <xdr:rowOff>24653</xdr:rowOff>
    </xdr:from>
    <xdr:to>
      <xdr:col>8</xdr:col>
      <xdr:colOff>472889</xdr:colOff>
      <xdr:row>55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16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showGridLines="0" tabSelected="1" topLeftCell="B1" zoomScale="85" zoomScaleNormal="85" workbookViewId="0">
      <pane xSplit="4" ySplit="7" topLeftCell="F25" activePane="bottomRight" state="frozen"/>
      <selection activeCell="B1" sqref="B1"/>
      <selection pane="topRight" activeCell="I1" sqref="I1"/>
      <selection pane="bottomLeft" activeCell="B8" sqref="B8"/>
      <selection pane="bottomRight" activeCell="I148" sqref="I148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5" x14ac:dyDescent="0.25">
      <c r="B1" s="338"/>
      <c r="C1" s="339" t="s">
        <v>221</v>
      </c>
    </row>
    <row r="2" spans="2:25" x14ac:dyDescent="0.25">
      <c r="B2" s="326"/>
      <c r="C2" s="324" t="s">
        <v>222</v>
      </c>
    </row>
    <row r="3" spans="2:25" x14ac:dyDescent="0.25">
      <c r="B3" s="326"/>
      <c r="C3" s="324" t="s">
        <v>223</v>
      </c>
    </row>
    <row r="4" spans="2:25" x14ac:dyDescent="0.25">
      <c r="C4" s="329" t="s">
        <v>279</v>
      </c>
    </row>
    <row r="5" spans="2:25" x14ac:dyDescent="0.25">
      <c r="B5" s="504"/>
      <c r="C5" s="505" t="s">
        <v>101</v>
      </c>
      <c r="D5" s="505" t="s">
        <v>224</v>
      </c>
      <c r="E5" s="505" t="s">
        <v>225</v>
      </c>
      <c r="F5" s="507" t="s">
        <v>105</v>
      </c>
      <c r="G5" s="507" t="s">
        <v>106</v>
      </c>
      <c r="H5" s="509" t="s">
        <v>226</v>
      </c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1"/>
    </row>
    <row r="6" spans="2:25" x14ac:dyDescent="0.25">
      <c r="B6" s="504"/>
      <c r="C6" s="505"/>
      <c r="D6" s="505"/>
      <c r="E6" s="505"/>
      <c r="F6" s="508"/>
      <c r="G6" s="508"/>
      <c r="H6" s="512">
        <v>2018</v>
      </c>
      <c r="I6" s="512"/>
      <c r="J6" s="512"/>
      <c r="K6" s="512">
        <v>2019</v>
      </c>
      <c r="L6" s="512"/>
      <c r="M6" s="512"/>
      <c r="N6" s="512">
        <v>2020</v>
      </c>
      <c r="O6" s="512"/>
      <c r="P6" s="512"/>
      <c r="Q6" s="512">
        <v>2021</v>
      </c>
      <c r="R6" s="512"/>
      <c r="S6" s="512"/>
    </row>
    <row r="7" spans="2:25" s="332" customFormat="1" ht="15.75" thickBot="1" x14ac:dyDescent="0.3">
      <c r="B7" s="504"/>
      <c r="C7" s="506"/>
      <c r="D7" s="506"/>
      <c r="E7" s="506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5" ht="15.75" thickTop="1" x14ac:dyDescent="0.25">
      <c r="C8" s="483" t="s">
        <v>280</v>
      </c>
      <c r="D8" s="513" t="s">
        <v>232</v>
      </c>
      <c r="E8" s="514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5" x14ac:dyDescent="0.25">
      <c r="C9" s="516" t="s">
        <v>231</v>
      </c>
      <c r="D9" s="334">
        <v>1</v>
      </c>
      <c r="E9" s="334" t="s">
        <v>281</v>
      </c>
      <c r="F9" s="327">
        <v>1016</v>
      </c>
      <c r="G9" s="327">
        <v>116.72569999999999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V9" s="498"/>
      <c r="W9" s="499"/>
      <c r="X9" s="499"/>
      <c r="Y9" s="330"/>
    </row>
    <row r="10" spans="2:25" x14ac:dyDescent="0.25">
      <c r="C10" s="516"/>
      <c r="D10" s="334">
        <v>2</v>
      </c>
      <c r="E10" s="334" t="s">
        <v>282</v>
      </c>
      <c r="F10" s="327">
        <v>1499</v>
      </c>
      <c r="G10" s="327">
        <v>428.28928333333334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V10" s="498"/>
      <c r="W10" s="499"/>
      <c r="X10" s="499"/>
      <c r="Y10" s="330"/>
    </row>
    <row r="11" spans="2:25" x14ac:dyDescent="0.25">
      <c r="C11" s="516"/>
      <c r="D11" s="334">
        <v>3</v>
      </c>
      <c r="E11" s="334" t="s">
        <v>283</v>
      </c>
      <c r="F11" s="327">
        <v>1011</v>
      </c>
      <c r="G11" s="327">
        <v>689.27200000000005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V11" s="498"/>
      <c r="W11" s="499"/>
      <c r="X11" s="499"/>
      <c r="Y11" s="330"/>
    </row>
    <row r="12" spans="2:25" x14ac:dyDescent="0.25">
      <c r="C12" s="516"/>
      <c r="D12" s="334">
        <v>4</v>
      </c>
      <c r="E12" s="334" t="s">
        <v>284</v>
      </c>
      <c r="F12" s="327">
        <v>1631</v>
      </c>
      <c r="G12" s="327">
        <v>473.56084999999996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V12" s="498"/>
      <c r="W12" s="499"/>
      <c r="X12" s="499"/>
      <c r="Y12" s="330"/>
    </row>
    <row r="13" spans="2:25" x14ac:dyDescent="0.25">
      <c r="C13" s="516"/>
      <c r="D13" s="334">
        <v>5</v>
      </c>
      <c r="E13" s="334" t="s">
        <v>285</v>
      </c>
      <c r="F13" s="327">
        <v>1025</v>
      </c>
      <c r="G13" s="327">
        <v>1025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V13" s="498"/>
      <c r="W13" s="499"/>
      <c r="X13" s="499"/>
      <c r="Y13" s="330"/>
    </row>
    <row r="14" spans="2:25" x14ac:dyDescent="0.25">
      <c r="C14" s="516"/>
      <c r="D14" s="334">
        <v>6</v>
      </c>
      <c r="E14" s="334" t="s">
        <v>286</v>
      </c>
      <c r="F14" s="327">
        <v>1874</v>
      </c>
      <c r="G14" s="327">
        <v>862.80000000000007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V14" s="498"/>
      <c r="W14" s="499"/>
      <c r="X14" s="499"/>
      <c r="Y14" s="330"/>
    </row>
    <row r="15" spans="2:25" x14ac:dyDescent="0.25">
      <c r="C15" s="516"/>
      <c r="D15" s="334">
        <v>7</v>
      </c>
      <c r="E15" s="334" t="s">
        <v>287</v>
      </c>
      <c r="F15" s="327">
        <v>2035</v>
      </c>
      <c r="G15" s="327">
        <v>404.01533333333333</v>
      </c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V15" s="498"/>
      <c r="W15" s="499"/>
      <c r="X15" s="499"/>
      <c r="Y15" s="330"/>
    </row>
    <row r="16" spans="2:25" x14ac:dyDescent="0.25">
      <c r="C16" s="516"/>
      <c r="D16" s="334">
        <v>8</v>
      </c>
      <c r="E16" s="334" t="s">
        <v>288</v>
      </c>
      <c r="F16" s="327">
        <v>1603</v>
      </c>
      <c r="G16" s="327">
        <v>483</v>
      </c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V16" s="498"/>
      <c r="W16" s="499"/>
      <c r="X16" s="499"/>
      <c r="Y16" s="330"/>
    </row>
    <row r="17" spans="3:24" ht="35.25" customHeight="1" x14ac:dyDescent="0.25"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</row>
    <row r="18" spans="3:24" x14ac:dyDescent="0.25">
      <c r="C18" s="519" t="s">
        <v>234</v>
      </c>
      <c r="D18" s="520"/>
      <c r="E18" s="521" t="s">
        <v>277</v>
      </c>
      <c r="F18" s="521" t="s">
        <v>225</v>
      </c>
      <c r="G18" s="524" t="s">
        <v>230</v>
      </c>
      <c r="H18" s="517">
        <v>2018</v>
      </c>
      <c r="I18" s="517"/>
      <c r="J18" s="517"/>
      <c r="K18" s="517">
        <v>2019</v>
      </c>
      <c r="L18" s="517"/>
      <c r="M18" s="517"/>
      <c r="N18" s="517">
        <v>2020</v>
      </c>
      <c r="O18" s="517"/>
      <c r="P18" s="517"/>
      <c r="Q18" s="517">
        <v>2021</v>
      </c>
      <c r="R18" s="517"/>
      <c r="S18" s="517"/>
    </row>
    <row r="19" spans="3:24" x14ac:dyDescent="0.25">
      <c r="C19" s="519"/>
      <c r="D19" s="520"/>
      <c r="E19" s="521"/>
      <c r="F19" s="521"/>
      <c r="G19" s="524"/>
      <c r="H19" s="480" t="s">
        <v>228</v>
      </c>
      <c r="I19" s="480" t="s">
        <v>118</v>
      </c>
      <c r="J19" s="480" t="s">
        <v>229</v>
      </c>
      <c r="K19" s="480" t="s">
        <v>228</v>
      </c>
      <c r="L19" s="480" t="s">
        <v>118</v>
      </c>
      <c r="M19" s="480" t="s">
        <v>229</v>
      </c>
      <c r="N19" s="480" t="s">
        <v>228</v>
      </c>
      <c r="O19" s="480" t="s">
        <v>118</v>
      </c>
      <c r="P19" s="480" t="s">
        <v>229</v>
      </c>
      <c r="Q19" s="480" t="s">
        <v>228</v>
      </c>
      <c r="R19" s="480" t="s">
        <v>118</v>
      </c>
      <c r="S19" s="480" t="s">
        <v>229</v>
      </c>
    </row>
    <row r="20" spans="3:24" x14ac:dyDescent="0.25">
      <c r="C20" s="519"/>
      <c r="D20" s="522" t="s">
        <v>232</v>
      </c>
      <c r="E20" s="52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</row>
    <row r="21" spans="3:24" x14ac:dyDescent="0.25">
      <c r="C21" s="519"/>
      <c r="D21" s="336"/>
      <c r="E21" s="336" t="s">
        <v>289</v>
      </c>
      <c r="F21" s="336">
        <v>2855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X21" s="491"/>
    </row>
    <row r="22" spans="3:24" x14ac:dyDescent="0.25">
      <c r="C22" s="519"/>
      <c r="D22" s="336"/>
      <c r="E22" s="336" t="s">
        <v>290</v>
      </c>
      <c r="F22" s="336">
        <v>1525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X22" s="491"/>
    </row>
    <row r="23" spans="3:24" x14ac:dyDescent="0.25">
      <c r="C23" s="519"/>
      <c r="D23" s="336"/>
      <c r="E23" s="336" t="s">
        <v>291</v>
      </c>
      <c r="F23" s="336">
        <v>1899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X23" s="491"/>
    </row>
    <row r="24" spans="3:24" x14ac:dyDescent="0.25">
      <c r="C24" s="519"/>
      <c r="D24" s="336"/>
      <c r="E24" s="336" t="s">
        <v>292</v>
      </c>
      <c r="F24" s="336">
        <v>1553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X24" s="491"/>
    </row>
    <row r="25" spans="3:24" x14ac:dyDescent="0.25">
      <c r="C25" s="519"/>
      <c r="D25" s="336"/>
      <c r="E25" s="336" t="s">
        <v>293</v>
      </c>
      <c r="F25" s="336">
        <v>526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X25" s="491"/>
    </row>
    <row r="26" spans="3:24" x14ac:dyDescent="0.25">
      <c r="C26" s="519"/>
      <c r="D26" s="336"/>
      <c r="E26" s="336" t="s">
        <v>294</v>
      </c>
      <c r="F26" s="336">
        <v>63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X26" s="491"/>
    </row>
    <row r="27" spans="3:24" x14ac:dyDescent="0.25">
      <c r="C27" s="519"/>
      <c r="D27" s="336"/>
      <c r="E27" s="336" t="s">
        <v>295</v>
      </c>
      <c r="F27" s="336">
        <v>348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X27" s="491"/>
    </row>
    <row r="28" spans="3:24" x14ac:dyDescent="0.25">
      <c r="C28" s="519"/>
      <c r="D28" s="336"/>
      <c r="E28" s="336" t="s">
        <v>296</v>
      </c>
      <c r="F28" s="336">
        <v>52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X28" s="491"/>
    </row>
    <row r="29" spans="3:24" x14ac:dyDescent="0.25">
      <c r="C29" s="519"/>
      <c r="D29" s="336"/>
      <c r="E29" s="336" t="s">
        <v>297</v>
      </c>
      <c r="F29" s="336">
        <v>191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X29" s="491"/>
    </row>
    <row r="30" spans="3:24" x14ac:dyDescent="0.25">
      <c r="C30" s="519"/>
      <c r="D30" s="336"/>
      <c r="E30" s="336" t="s">
        <v>298</v>
      </c>
      <c r="F30" s="336">
        <v>555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X30" s="491"/>
    </row>
    <row r="31" spans="3:24" x14ac:dyDescent="0.25">
      <c r="C31" s="519"/>
      <c r="D31" s="336"/>
      <c r="E31" s="336" t="s">
        <v>299</v>
      </c>
      <c r="F31" s="336">
        <v>36</v>
      </c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X31" s="491"/>
    </row>
    <row r="32" spans="3:24" x14ac:dyDescent="0.25">
      <c r="C32" s="519"/>
      <c r="D32" s="336"/>
      <c r="E32" s="336" t="s">
        <v>300</v>
      </c>
      <c r="F32" s="336">
        <v>58</v>
      </c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X32" s="491"/>
    </row>
    <row r="33" spans="3:24" x14ac:dyDescent="0.25">
      <c r="C33" s="519"/>
      <c r="D33" s="336"/>
      <c r="E33" s="336" t="s">
        <v>301</v>
      </c>
      <c r="F33" s="336">
        <v>87</v>
      </c>
      <c r="G33" s="328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X33" s="491"/>
    </row>
    <row r="34" spans="3:24" x14ac:dyDescent="0.25">
      <c r="C34" s="519"/>
      <c r="D34" s="336"/>
      <c r="E34" s="336" t="s">
        <v>302</v>
      </c>
      <c r="F34" s="336">
        <v>79</v>
      </c>
      <c r="G34" s="328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X34" s="491"/>
    </row>
    <row r="35" spans="3:24" x14ac:dyDescent="0.25">
      <c r="C35" s="519"/>
      <c r="D35" s="336"/>
      <c r="E35" s="336" t="s">
        <v>303</v>
      </c>
      <c r="F35" s="336">
        <v>32</v>
      </c>
      <c r="G35" s="328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X35" s="491"/>
    </row>
    <row r="36" spans="3:24" x14ac:dyDescent="0.25">
      <c r="C36" s="519"/>
      <c r="D36" s="336"/>
      <c r="E36" s="336" t="s">
        <v>304</v>
      </c>
      <c r="F36" s="336">
        <v>1160</v>
      </c>
      <c r="G36" s="328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X36" s="491"/>
    </row>
    <row r="37" spans="3:24" x14ac:dyDescent="0.25">
      <c r="C37" s="519"/>
      <c r="D37" s="336"/>
      <c r="E37" s="336" t="s">
        <v>305</v>
      </c>
      <c r="F37" s="336">
        <v>172</v>
      </c>
      <c r="G37" s="328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X37" s="491"/>
    </row>
    <row r="38" spans="3:24" x14ac:dyDescent="0.25">
      <c r="C38" s="519"/>
      <c r="D38" s="336"/>
      <c r="E38" s="336" t="s">
        <v>306</v>
      </c>
      <c r="F38" s="336">
        <v>28</v>
      </c>
      <c r="G38" s="328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X38" s="491"/>
    </row>
    <row r="39" spans="3:24" x14ac:dyDescent="0.25">
      <c r="C39" s="519"/>
      <c r="D39" s="336"/>
      <c r="E39" s="336" t="s">
        <v>307</v>
      </c>
      <c r="F39" s="336">
        <v>25</v>
      </c>
      <c r="G39" s="328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X39" s="491"/>
    </row>
    <row r="40" spans="3:24" x14ac:dyDescent="0.25">
      <c r="C40" s="519"/>
      <c r="D40" s="336"/>
      <c r="E40" s="336" t="s">
        <v>308</v>
      </c>
      <c r="F40" s="336">
        <v>1167</v>
      </c>
      <c r="G40" s="32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X40" s="491"/>
    </row>
    <row r="41" spans="3:24" x14ac:dyDescent="0.25">
      <c r="C41" s="519"/>
      <c r="D41" s="336"/>
      <c r="E41" s="336" t="s">
        <v>309</v>
      </c>
      <c r="F41" s="336">
        <v>632</v>
      </c>
      <c r="G41" s="328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X41" s="491"/>
    </row>
    <row r="42" spans="3:24" x14ac:dyDescent="0.25">
      <c r="C42" s="519"/>
      <c r="D42" s="336"/>
      <c r="E42" s="336" t="s">
        <v>310</v>
      </c>
      <c r="F42" s="336">
        <v>100</v>
      </c>
      <c r="G42" s="328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X42" s="491"/>
    </row>
    <row r="43" spans="3:24" x14ac:dyDescent="0.25">
      <c r="C43" s="519"/>
      <c r="D43" s="336"/>
      <c r="E43" s="336" t="s">
        <v>311</v>
      </c>
      <c r="F43" s="336">
        <v>363</v>
      </c>
      <c r="G43" s="328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X43" s="491"/>
    </row>
    <row r="44" spans="3:24" x14ac:dyDescent="0.25">
      <c r="C44" s="519"/>
      <c r="D44" s="336"/>
      <c r="E44" s="336" t="s">
        <v>312</v>
      </c>
      <c r="F44" s="336">
        <v>2776</v>
      </c>
      <c r="G44" s="328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X44" s="491"/>
    </row>
    <row r="45" spans="3:24" x14ac:dyDescent="0.25">
      <c r="C45" s="519"/>
      <c r="D45" s="336"/>
      <c r="E45" s="336" t="s">
        <v>313</v>
      </c>
      <c r="F45" s="336">
        <v>1219</v>
      </c>
      <c r="G45" s="328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X45" s="491"/>
    </row>
    <row r="46" spans="3:24" x14ac:dyDescent="0.25">
      <c r="C46" s="519"/>
      <c r="D46" s="336"/>
      <c r="E46" s="336" t="s">
        <v>314</v>
      </c>
      <c r="F46" s="336">
        <v>1514</v>
      </c>
      <c r="G46" s="328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X46" s="491"/>
    </row>
    <row r="47" spans="3:24" x14ac:dyDescent="0.25">
      <c r="C47" s="519"/>
      <c r="D47" s="336"/>
      <c r="E47" s="336" t="s">
        <v>315</v>
      </c>
      <c r="F47" s="336">
        <v>1217</v>
      </c>
      <c r="G47" s="328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X47" s="491"/>
    </row>
    <row r="48" spans="3:24" x14ac:dyDescent="0.25">
      <c r="C48" s="519"/>
      <c r="D48" s="336"/>
      <c r="E48" s="336" t="s">
        <v>316</v>
      </c>
      <c r="F48" s="336">
        <v>1303</v>
      </c>
      <c r="G48" s="328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X48" s="491"/>
    </row>
    <row r="49" spans="1:24" x14ac:dyDescent="0.25">
      <c r="C49" s="519"/>
      <c r="D49" s="336"/>
      <c r="E49" s="336" t="s">
        <v>317</v>
      </c>
      <c r="F49" s="336">
        <v>2157</v>
      </c>
      <c r="G49" s="328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X49" s="491"/>
    </row>
    <row r="50" spans="1:24" x14ac:dyDescent="0.25">
      <c r="C50" s="519"/>
      <c r="D50" s="336"/>
      <c r="E50" s="336" t="s">
        <v>318</v>
      </c>
      <c r="F50" s="336">
        <v>112</v>
      </c>
      <c r="G50" s="328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X50" s="491"/>
    </row>
    <row r="51" spans="1:24" x14ac:dyDescent="0.25">
      <c r="C51" s="519"/>
      <c r="D51" s="336"/>
      <c r="E51" s="336" t="s">
        <v>319</v>
      </c>
      <c r="F51" s="336">
        <v>195</v>
      </c>
      <c r="G51" s="328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X51" s="491"/>
    </row>
    <row r="52" spans="1:24" x14ac:dyDescent="0.25">
      <c r="C52" s="519"/>
      <c r="D52" s="336"/>
      <c r="E52" s="336" t="s">
        <v>320</v>
      </c>
      <c r="F52" s="336">
        <v>614</v>
      </c>
      <c r="G52" s="328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X52" s="491"/>
    </row>
    <row r="53" spans="1:24" x14ac:dyDescent="0.25">
      <c r="C53" s="519"/>
      <c r="D53" s="336"/>
      <c r="E53" s="336" t="s">
        <v>321</v>
      </c>
      <c r="F53" s="336">
        <v>470</v>
      </c>
      <c r="G53" s="328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X53" s="491"/>
    </row>
    <row r="54" spans="1:24" x14ac:dyDescent="0.25">
      <c r="C54" s="519"/>
      <c r="D54" s="336"/>
      <c r="E54" s="336" t="s">
        <v>322</v>
      </c>
      <c r="F54" s="336">
        <v>202</v>
      </c>
      <c r="G54" s="328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W54" s="491"/>
      <c r="X54" s="491"/>
    </row>
    <row r="55" spans="1:24" x14ac:dyDescent="0.25">
      <c r="C55" s="519"/>
      <c r="D55" s="336"/>
      <c r="E55" s="336" t="s">
        <v>323</v>
      </c>
      <c r="F55" s="336">
        <v>1258</v>
      </c>
      <c r="G55" s="328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W55" s="491"/>
      <c r="X55" s="491"/>
    </row>
    <row r="56" spans="1:24" x14ac:dyDescent="0.25">
      <c r="B56" s="335"/>
      <c r="C56" s="335"/>
      <c r="D56" s="335"/>
      <c r="E56" s="335"/>
      <c r="F56" s="335"/>
      <c r="G56" s="335"/>
      <c r="W56" s="491"/>
      <c r="X56" s="491"/>
    </row>
    <row r="57" spans="1:24" x14ac:dyDescent="0.25">
      <c r="C57" s="518" t="s">
        <v>235</v>
      </c>
      <c r="D57" s="515" t="s">
        <v>233</v>
      </c>
      <c r="E57" s="515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W57" s="491"/>
      <c r="X57" s="491"/>
    </row>
    <row r="58" spans="1:24" s="335" customFormat="1" ht="12.75" customHeight="1" x14ac:dyDescent="0.25">
      <c r="A58" s="340"/>
      <c r="B58" s="341"/>
      <c r="C58" s="518"/>
      <c r="D58" s="334"/>
      <c r="E58" s="334" t="s">
        <v>324</v>
      </c>
      <c r="F58" s="327">
        <v>3265</v>
      </c>
      <c r="G58" s="327">
        <v>1665.15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W58" s="491"/>
      <c r="X58" s="491"/>
    </row>
    <row r="59" spans="1:24" s="335" customFormat="1" ht="12.75" customHeight="1" x14ac:dyDescent="0.25">
      <c r="A59" s="340"/>
      <c r="B59" s="496"/>
      <c r="C59" s="518"/>
      <c r="D59" s="334"/>
      <c r="E59" s="334" t="s">
        <v>325</v>
      </c>
      <c r="F59" s="327">
        <v>4818</v>
      </c>
      <c r="G59" s="327">
        <v>1686.3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W59" s="491"/>
      <c r="X59" s="491"/>
    </row>
    <row r="60" spans="1:24" s="335" customFormat="1" ht="12.75" customHeight="1" x14ac:dyDescent="0.25">
      <c r="A60" s="340"/>
      <c r="B60" s="496"/>
      <c r="C60" s="518"/>
      <c r="D60" s="334"/>
      <c r="E60" s="334" t="s">
        <v>326</v>
      </c>
      <c r="F60" s="327">
        <v>4038</v>
      </c>
      <c r="G60" s="327">
        <v>1413.3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W60" s="491"/>
      <c r="X60" s="491"/>
    </row>
    <row r="61" spans="1:24" s="335" customFormat="1" ht="12.75" customHeight="1" x14ac:dyDescent="0.25">
      <c r="A61" s="340"/>
      <c r="B61" s="496"/>
      <c r="C61" s="518"/>
      <c r="D61" s="334"/>
      <c r="E61" s="334" t="s">
        <v>327</v>
      </c>
      <c r="F61" s="327">
        <v>3261</v>
      </c>
      <c r="G61" s="327">
        <v>1141.3499999999999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W61" s="491"/>
      <c r="X61" s="491"/>
    </row>
    <row r="62" spans="1:24" s="335" customFormat="1" ht="12.75" customHeight="1" x14ac:dyDescent="0.25">
      <c r="A62" s="340"/>
      <c r="B62" s="341"/>
      <c r="C62" s="518"/>
      <c r="D62" s="334"/>
      <c r="E62" s="334"/>
      <c r="F62" s="327"/>
      <c r="G62" s="327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W62" s="491"/>
      <c r="X62" s="491"/>
    </row>
    <row r="63" spans="1:24" s="335" customFormat="1" ht="4.5" customHeight="1" x14ac:dyDescent="0.25">
      <c r="A63" s="340"/>
      <c r="B63" s="341"/>
      <c r="C63" s="518"/>
      <c r="D63" s="474"/>
      <c r="E63" s="475"/>
      <c r="F63" s="476"/>
      <c r="G63" s="476"/>
      <c r="H63" s="472"/>
      <c r="I63" s="472"/>
      <c r="J63" s="472"/>
      <c r="K63" s="472"/>
      <c r="L63" s="472"/>
      <c r="M63" s="472"/>
      <c r="N63" s="472"/>
      <c r="O63" s="472"/>
      <c r="P63" s="472"/>
      <c r="Q63" s="472"/>
      <c r="R63" s="472"/>
      <c r="S63" s="473"/>
      <c r="W63" s="491" t="s">
        <v>278</v>
      </c>
      <c r="X63" s="491"/>
    </row>
    <row r="64" spans="1:24" s="335" customFormat="1" ht="12.75" customHeight="1" x14ac:dyDescent="0.25">
      <c r="A64" s="340"/>
      <c r="B64" s="341"/>
      <c r="C64" s="518"/>
      <c r="D64" s="515" t="s">
        <v>236</v>
      </c>
      <c r="E64" s="515"/>
      <c r="F64" s="344"/>
      <c r="G64" s="344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</row>
    <row r="65" spans="2:23" x14ac:dyDescent="0.25">
      <c r="B65" s="341"/>
      <c r="C65" s="518"/>
      <c r="D65" s="495"/>
      <c r="E65" s="494" t="s">
        <v>335</v>
      </c>
      <c r="F65" s="477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9"/>
      <c r="T65" s="335"/>
      <c r="U65" s="335"/>
      <c r="V65" s="335"/>
      <c r="W65" s="335"/>
    </row>
    <row r="66" spans="2:23" x14ac:dyDescent="0.25">
      <c r="B66" s="341"/>
      <c r="C66" s="518"/>
      <c r="D66" s="336"/>
      <c r="E66" s="336" t="s">
        <v>328</v>
      </c>
      <c r="F66" s="327">
        <v>459</v>
      </c>
      <c r="G66" s="325">
        <v>275.40000000000003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U66" s="492"/>
      <c r="V66" s="493"/>
      <c r="W66" s="493"/>
    </row>
    <row r="67" spans="2:23" x14ac:dyDescent="0.25">
      <c r="B67" s="501"/>
      <c r="C67" s="518"/>
      <c r="D67" s="336"/>
      <c r="E67" s="336" t="s">
        <v>329</v>
      </c>
      <c r="F67" s="327">
        <v>386</v>
      </c>
      <c r="G67" s="325">
        <v>231.60000000000002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492"/>
      <c r="V67" s="493"/>
      <c r="W67" s="493"/>
    </row>
    <row r="68" spans="2:23" x14ac:dyDescent="0.25">
      <c r="B68" s="501"/>
      <c r="C68" s="518"/>
      <c r="D68" s="336"/>
      <c r="E68" s="336" t="s">
        <v>330</v>
      </c>
      <c r="F68" s="327">
        <v>355</v>
      </c>
      <c r="G68" s="325">
        <v>213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492"/>
      <c r="V68" s="493"/>
      <c r="W68" s="493"/>
    </row>
    <row r="69" spans="2:23" x14ac:dyDescent="0.25">
      <c r="B69" s="501"/>
      <c r="C69" s="518"/>
      <c r="D69" s="336"/>
      <c r="E69" s="336" t="s">
        <v>331</v>
      </c>
      <c r="F69" s="327">
        <v>354</v>
      </c>
      <c r="G69" s="325">
        <v>212.39999999999998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492"/>
      <c r="V69" s="493"/>
      <c r="W69" s="493"/>
    </row>
    <row r="70" spans="2:23" x14ac:dyDescent="0.25">
      <c r="B70" s="501"/>
      <c r="C70" s="518"/>
      <c r="D70" s="336"/>
      <c r="E70" s="336" t="s">
        <v>332</v>
      </c>
      <c r="F70" s="327">
        <v>344</v>
      </c>
      <c r="G70" s="325">
        <v>206.39999999999998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492"/>
      <c r="V70" s="493"/>
      <c r="W70" s="493"/>
    </row>
    <row r="71" spans="2:23" x14ac:dyDescent="0.25">
      <c r="B71" s="501"/>
      <c r="C71" s="518"/>
      <c r="D71" s="336"/>
      <c r="E71" s="336" t="s">
        <v>333</v>
      </c>
      <c r="F71" s="327">
        <v>327</v>
      </c>
      <c r="G71" s="325">
        <v>196.20000000000002</v>
      </c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492"/>
      <c r="V71" s="493"/>
      <c r="W71" s="493"/>
    </row>
    <row r="72" spans="2:23" x14ac:dyDescent="0.25">
      <c r="B72" s="501"/>
      <c r="C72" s="518"/>
      <c r="D72" s="336"/>
      <c r="E72" s="336" t="s">
        <v>334</v>
      </c>
      <c r="F72" s="327">
        <v>321</v>
      </c>
      <c r="G72" s="325">
        <v>192.60000000000002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492"/>
      <c r="V72" s="493"/>
      <c r="W72" s="493"/>
    </row>
    <row r="73" spans="2:23" x14ac:dyDescent="0.25">
      <c r="B73" s="482"/>
      <c r="C73" s="518"/>
      <c r="D73" s="336"/>
      <c r="E73" s="336"/>
      <c r="F73" s="327"/>
      <c r="G73" s="325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492"/>
      <c r="V73" s="493"/>
      <c r="W73" s="493"/>
    </row>
    <row r="74" spans="2:23" ht="5.25" customHeight="1" x14ac:dyDescent="0.25">
      <c r="B74" s="341"/>
      <c r="C74" s="518"/>
      <c r="D74" s="336"/>
      <c r="E74" s="472"/>
      <c r="F74" s="475"/>
      <c r="G74" s="472"/>
      <c r="H74" s="475"/>
      <c r="I74" s="475"/>
      <c r="J74" s="475"/>
      <c r="K74" s="475"/>
      <c r="L74" s="475"/>
      <c r="M74" s="475"/>
      <c r="N74" s="475"/>
      <c r="O74" s="475"/>
      <c r="P74" s="475"/>
      <c r="Q74" s="475"/>
      <c r="R74" s="475"/>
      <c r="S74" s="484"/>
    </row>
    <row r="75" spans="2:23" x14ac:dyDescent="0.25">
      <c r="B75" s="341"/>
      <c r="C75" s="518"/>
      <c r="D75" s="495"/>
      <c r="E75" s="494" t="s">
        <v>343</v>
      </c>
      <c r="F75" s="489"/>
      <c r="G75" s="478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6"/>
      <c r="T75" s="335"/>
      <c r="U75" s="335"/>
      <c r="V75" s="335"/>
      <c r="W75" s="335"/>
    </row>
    <row r="76" spans="2:23" x14ac:dyDescent="0.25">
      <c r="B76" s="341"/>
      <c r="C76" s="518"/>
      <c r="D76" s="336"/>
      <c r="E76" s="336" t="s">
        <v>336</v>
      </c>
      <c r="F76" s="327">
        <v>325</v>
      </c>
      <c r="G76" s="325">
        <v>162.5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2:23" x14ac:dyDescent="0.25">
      <c r="B77" s="501"/>
      <c r="C77" s="518"/>
      <c r="D77" s="336"/>
      <c r="E77" s="336" t="s">
        <v>337</v>
      </c>
      <c r="F77" s="327">
        <v>597</v>
      </c>
      <c r="G77" s="325">
        <v>298.5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2:23" x14ac:dyDescent="0.25">
      <c r="B78" s="501"/>
      <c r="C78" s="518"/>
      <c r="D78" s="336"/>
      <c r="E78" s="336" t="s">
        <v>338</v>
      </c>
      <c r="F78" s="327">
        <v>240</v>
      </c>
      <c r="G78" s="325">
        <v>120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</row>
    <row r="79" spans="2:23" x14ac:dyDescent="0.25">
      <c r="B79" s="501"/>
      <c r="C79" s="518"/>
      <c r="D79" s="336"/>
      <c r="E79" s="336" t="s">
        <v>339</v>
      </c>
      <c r="F79" s="327">
        <v>698</v>
      </c>
      <c r="G79" s="325">
        <v>349</v>
      </c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</row>
    <row r="80" spans="2:23" x14ac:dyDescent="0.25">
      <c r="B80" s="501"/>
      <c r="C80" s="518"/>
      <c r="D80" s="336"/>
      <c r="E80" s="336" t="s">
        <v>340</v>
      </c>
      <c r="F80" s="327">
        <v>408</v>
      </c>
      <c r="G80" s="325">
        <v>204</v>
      </c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</row>
    <row r="81" spans="2:23" x14ac:dyDescent="0.25">
      <c r="B81" s="501"/>
      <c r="C81" s="518"/>
      <c r="D81" s="336"/>
      <c r="E81" s="336" t="s">
        <v>341</v>
      </c>
      <c r="F81" s="327">
        <v>365</v>
      </c>
      <c r="G81" s="325">
        <v>182.5</v>
      </c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</row>
    <row r="82" spans="2:23" x14ac:dyDescent="0.25">
      <c r="B82" s="501"/>
      <c r="C82" s="518"/>
      <c r="D82" s="336"/>
      <c r="E82" s="336" t="s">
        <v>342</v>
      </c>
      <c r="F82" s="327">
        <v>382</v>
      </c>
      <c r="G82" s="325">
        <v>191</v>
      </c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</row>
    <row r="83" spans="2:23" ht="6.75" customHeight="1" x14ac:dyDescent="0.25">
      <c r="B83" s="341"/>
      <c r="C83" s="518"/>
      <c r="D83" s="471"/>
      <c r="E83" s="472"/>
      <c r="F83" s="475"/>
      <c r="G83" s="472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84"/>
    </row>
    <row r="84" spans="2:23" x14ac:dyDescent="0.25">
      <c r="B84" s="341"/>
      <c r="C84" s="518"/>
      <c r="D84" s="495"/>
      <c r="E84" s="494" t="s">
        <v>352</v>
      </c>
      <c r="F84" s="489"/>
      <c r="G84" s="478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6"/>
    </row>
    <row r="85" spans="2:23" x14ac:dyDescent="0.25">
      <c r="B85" s="341"/>
      <c r="C85" s="518"/>
      <c r="D85" s="336"/>
      <c r="E85" s="336" t="s">
        <v>344</v>
      </c>
      <c r="F85" s="327">
        <v>864</v>
      </c>
      <c r="G85" s="325">
        <v>322.54974792891687</v>
      </c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</row>
    <row r="86" spans="2:23" x14ac:dyDescent="0.25">
      <c r="B86" s="482"/>
      <c r="C86" s="518"/>
      <c r="D86" s="336"/>
      <c r="E86" s="336" t="s">
        <v>345</v>
      </c>
      <c r="F86" s="327">
        <v>843</v>
      </c>
      <c r="G86" s="325">
        <v>314.70999711120021</v>
      </c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</row>
    <row r="87" spans="2:23" x14ac:dyDescent="0.25">
      <c r="B87" s="482"/>
      <c r="C87" s="518"/>
      <c r="D87" s="336"/>
      <c r="E87" s="336" t="s">
        <v>346</v>
      </c>
      <c r="F87" s="327">
        <v>808</v>
      </c>
      <c r="G87" s="325">
        <v>301.64374574833892</v>
      </c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</row>
    <row r="88" spans="2:23" x14ac:dyDescent="0.25">
      <c r="B88" s="482"/>
      <c r="C88" s="518"/>
      <c r="D88" s="336"/>
      <c r="E88" s="336" t="s">
        <v>347</v>
      </c>
      <c r="F88" s="327">
        <v>709</v>
      </c>
      <c r="G88" s="325">
        <v>264.6849204648172</v>
      </c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</row>
    <row r="89" spans="2:23" x14ac:dyDescent="0.25">
      <c r="B89" s="482"/>
      <c r="C89" s="518"/>
      <c r="D89" s="336"/>
      <c r="E89" s="336" t="s">
        <v>348</v>
      </c>
      <c r="F89" s="327">
        <v>554</v>
      </c>
      <c r="G89" s="325">
        <v>206.82009300071758</v>
      </c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</row>
    <row r="90" spans="2:23" x14ac:dyDescent="0.25">
      <c r="B90" s="482"/>
      <c r="C90" s="518"/>
      <c r="D90" s="336"/>
      <c r="E90" s="336" t="s">
        <v>349</v>
      </c>
      <c r="F90" s="327">
        <v>527</v>
      </c>
      <c r="G90" s="325">
        <v>196.74041337793889</v>
      </c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</row>
    <row r="91" spans="2:23" x14ac:dyDescent="0.25">
      <c r="B91" s="482"/>
      <c r="C91" s="518"/>
      <c r="D91" s="336"/>
      <c r="E91" s="336" t="s">
        <v>350</v>
      </c>
      <c r="F91" s="327">
        <v>517</v>
      </c>
      <c r="G91" s="325">
        <v>193.00719870283569</v>
      </c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</row>
    <row r="92" spans="2:23" x14ac:dyDescent="0.25">
      <c r="B92" s="482"/>
      <c r="C92" s="518"/>
      <c r="D92" s="336"/>
      <c r="E92" s="336" t="s">
        <v>351</v>
      </c>
      <c r="F92" s="327">
        <v>551</v>
      </c>
      <c r="G92" s="325">
        <v>205.70012859818661</v>
      </c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</row>
    <row r="93" spans="2:23" s="324" customFormat="1" ht="6" customHeight="1" x14ac:dyDescent="0.25">
      <c r="B93" s="341"/>
      <c r="C93" s="518"/>
      <c r="D93" s="467"/>
      <c r="E93" s="468"/>
      <c r="F93" s="490"/>
      <c r="G93" s="469"/>
      <c r="H93" s="487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8"/>
    </row>
    <row r="94" spans="2:23" x14ac:dyDescent="0.25">
      <c r="B94" s="341"/>
      <c r="C94" s="518"/>
      <c r="D94" s="495"/>
      <c r="E94" s="494" t="s">
        <v>364</v>
      </c>
      <c r="F94" s="489"/>
      <c r="G94" s="478"/>
      <c r="H94" s="485"/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6"/>
      <c r="T94" s="342"/>
      <c r="U94" s="342"/>
      <c r="V94" s="342"/>
      <c r="W94" s="342"/>
    </row>
    <row r="95" spans="2:23" x14ac:dyDescent="0.25">
      <c r="B95" s="341"/>
      <c r="C95" s="518"/>
      <c r="D95" s="336"/>
      <c r="E95" s="336" t="s">
        <v>353</v>
      </c>
      <c r="F95" s="327">
        <v>339.55</v>
      </c>
      <c r="G95" s="325">
        <v>140</v>
      </c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</row>
    <row r="96" spans="2:23" x14ac:dyDescent="0.25">
      <c r="B96" s="496"/>
      <c r="C96" s="518"/>
      <c r="D96" s="336"/>
      <c r="E96" s="336" t="s">
        <v>354</v>
      </c>
      <c r="F96" s="327">
        <v>355</v>
      </c>
      <c r="G96" s="325">
        <v>138.38999999999999</v>
      </c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</row>
    <row r="97" spans="2:23" x14ac:dyDescent="0.25">
      <c r="B97" s="501"/>
      <c r="C97" s="518"/>
      <c r="D97" s="336"/>
      <c r="E97" s="336" t="s">
        <v>355</v>
      </c>
      <c r="F97" s="327">
        <v>474</v>
      </c>
      <c r="G97" s="325">
        <v>130.02999999999997</v>
      </c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</row>
    <row r="98" spans="2:23" x14ac:dyDescent="0.25">
      <c r="B98" s="501"/>
      <c r="C98" s="518"/>
      <c r="D98" s="336"/>
      <c r="E98" s="336" t="s">
        <v>356</v>
      </c>
      <c r="F98" s="327">
        <v>477.5</v>
      </c>
      <c r="G98" s="325">
        <v>164.67</v>
      </c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</row>
    <row r="99" spans="2:23" x14ac:dyDescent="0.25">
      <c r="B99" s="501"/>
      <c r="C99" s="518"/>
      <c r="D99" s="336"/>
      <c r="E99" s="336" t="s">
        <v>357</v>
      </c>
      <c r="F99" s="327">
        <v>546.91</v>
      </c>
      <c r="G99" s="325">
        <v>154.88999999999999</v>
      </c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</row>
    <row r="100" spans="2:23" x14ac:dyDescent="0.25">
      <c r="B100" s="501"/>
      <c r="C100" s="518"/>
      <c r="D100" s="336"/>
      <c r="E100" s="336" t="s">
        <v>358</v>
      </c>
      <c r="F100" s="327">
        <v>558</v>
      </c>
      <c r="G100" s="325">
        <v>157.23999999999998</v>
      </c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</row>
    <row r="101" spans="2:23" x14ac:dyDescent="0.25">
      <c r="B101" s="501"/>
      <c r="C101" s="518"/>
      <c r="D101" s="336"/>
      <c r="E101" s="336" t="s">
        <v>359</v>
      </c>
      <c r="F101" s="327">
        <v>570</v>
      </c>
      <c r="G101" s="325">
        <v>158.04</v>
      </c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</row>
    <row r="102" spans="2:23" x14ac:dyDescent="0.25">
      <c r="B102" s="501"/>
      <c r="C102" s="518"/>
      <c r="D102" s="336"/>
      <c r="E102" s="336" t="s">
        <v>360</v>
      </c>
      <c r="F102" s="327">
        <v>215.99</v>
      </c>
      <c r="G102" s="325">
        <v>106.67</v>
      </c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</row>
    <row r="103" spans="2:23" x14ac:dyDescent="0.25">
      <c r="B103" s="501"/>
      <c r="C103" s="518"/>
      <c r="D103" s="336"/>
      <c r="E103" s="336" t="s">
        <v>361</v>
      </c>
      <c r="F103" s="327">
        <v>227.83</v>
      </c>
      <c r="G103" s="325">
        <v>98.23</v>
      </c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</row>
    <row r="104" spans="2:23" x14ac:dyDescent="0.25">
      <c r="B104" s="501"/>
      <c r="C104" s="518"/>
      <c r="D104" s="336"/>
      <c r="E104" s="336" t="s">
        <v>362</v>
      </c>
      <c r="F104" s="327">
        <v>248.48</v>
      </c>
      <c r="G104" s="325">
        <v>105.89</v>
      </c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</row>
    <row r="105" spans="2:23" x14ac:dyDescent="0.25">
      <c r="B105" s="501"/>
      <c r="C105" s="518"/>
      <c r="D105" s="336"/>
      <c r="E105" s="336" t="s">
        <v>363</v>
      </c>
      <c r="F105" s="327">
        <v>255.2</v>
      </c>
      <c r="G105" s="325">
        <v>123.67</v>
      </c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</row>
    <row r="106" spans="2:23" s="324" customFormat="1" x14ac:dyDescent="0.25">
      <c r="B106" s="341"/>
      <c r="C106" s="518"/>
      <c r="D106" s="467"/>
      <c r="E106" s="468"/>
      <c r="F106" s="469"/>
      <c r="G106" s="469"/>
      <c r="H106" s="468"/>
      <c r="I106" s="468"/>
      <c r="J106" s="468"/>
      <c r="K106" s="468"/>
      <c r="L106" s="468"/>
      <c r="M106" s="468"/>
      <c r="N106" s="468"/>
      <c r="O106" s="468"/>
      <c r="P106" s="468"/>
      <c r="Q106" s="468"/>
      <c r="R106" s="468"/>
      <c r="S106" s="470"/>
    </row>
    <row r="107" spans="2:23" x14ac:dyDescent="0.25">
      <c r="B107" s="482"/>
      <c r="C107" s="481"/>
      <c r="D107" s="495"/>
      <c r="E107" s="494" t="s">
        <v>378</v>
      </c>
      <c r="F107" s="489"/>
      <c r="G107" s="478"/>
      <c r="H107" s="485"/>
      <c r="I107" s="485"/>
      <c r="J107" s="485"/>
      <c r="K107" s="485"/>
      <c r="L107" s="485"/>
      <c r="M107" s="485"/>
      <c r="N107" s="485"/>
      <c r="O107" s="485"/>
      <c r="P107" s="485"/>
      <c r="Q107" s="485"/>
      <c r="R107" s="485"/>
      <c r="S107" s="486"/>
      <c r="T107" s="342"/>
      <c r="U107" s="342"/>
      <c r="V107" s="342"/>
      <c r="W107" s="342"/>
    </row>
    <row r="108" spans="2:23" x14ac:dyDescent="0.25">
      <c r="B108" s="482"/>
      <c r="C108" s="481"/>
      <c r="D108" s="336"/>
      <c r="E108" s="336" t="s">
        <v>365</v>
      </c>
      <c r="F108" s="327">
        <v>366</v>
      </c>
      <c r="G108" s="325">
        <v>194.62</v>
      </c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</row>
    <row r="109" spans="2:23" x14ac:dyDescent="0.25">
      <c r="B109" s="501"/>
      <c r="C109" s="500"/>
      <c r="D109" s="336"/>
      <c r="E109" s="336" t="s">
        <v>366</v>
      </c>
      <c r="F109" s="327">
        <v>241</v>
      </c>
      <c r="G109" s="325">
        <v>210.56</v>
      </c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</row>
    <row r="110" spans="2:23" x14ac:dyDescent="0.25">
      <c r="B110" s="501"/>
      <c r="C110" s="500"/>
      <c r="D110" s="336"/>
      <c r="E110" s="336" t="s">
        <v>367</v>
      </c>
      <c r="F110" s="327">
        <v>342</v>
      </c>
      <c r="G110" s="325">
        <v>177.93</v>
      </c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</row>
    <row r="111" spans="2:23" x14ac:dyDescent="0.25">
      <c r="B111" s="501"/>
      <c r="C111" s="500"/>
      <c r="D111" s="336"/>
      <c r="E111" s="336" t="s">
        <v>368</v>
      </c>
      <c r="F111" s="327">
        <v>213</v>
      </c>
      <c r="G111" s="325">
        <v>188.5</v>
      </c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</row>
    <row r="112" spans="2:23" x14ac:dyDescent="0.25">
      <c r="B112" s="501"/>
      <c r="C112" s="500"/>
      <c r="D112" s="336"/>
      <c r="E112" s="336" t="s">
        <v>369</v>
      </c>
      <c r="F112" s="327">
        <v>430</v>
      </c>
      <c r="G112" s="325">
        <v>196.48</v>
      </c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</row>
    <row r="113" spans="2:23" x14ac:dyDescent="0.25">
      <c r="B113" s="501"/>
      <c r="C113" s="500"/>
      <c r="D113" s="336"/>
      <c r="E113" s="336" t="s">
        <v>370</v>
      </c>
      <c r="F113" s="327">
        <v>400</v>
      </c>
      <c r="G113" s="325">
        <v>204.75</v>
      </c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</row>
    <row r="114" spans="2:23" x14ac:dyDescent="0.25">
      <c r="B114" s="501"/>
      <c r="C114" s="500"/>
      <c r="D114" s="336"/>
      <c r="E114" s="336" t="s">
        <v>371</v>
      </c>
      <c r="F114" s="327">
        <v>349</v>
      </c>
      <c r="G114" s="325">
        <v>150.12</v>
      </c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</row>
    <row r="115" spans="2:23" x14ac:dyDescent="0.25">
      <c r="B115" s="501"/>
      <c r="C115" s="500"/>
      <c r="D115" s="336"/>
      <c r="E115" s="336" t="s">
        <v>372</v>
      </c>
      <c r="F115" s="327">
        <v>249</v>
      </c>
      <c r="G115" s="325">
        <v>158.92000000000002</v>
      </c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</row>
    <row r="116" spans="2:23" x14ac:dyDescent="0.25">
      <c r="B116" s="501"/>
      <c r="C116" s="500"/>
      <c r="D116" s="336"/>
      <c r="E116" s="336" t="s">
        <v>373</v>
      </c>
      <c r="F116" s="327">
        <v>507</v>
      </c>
      <c r="G116" s="325">
        <v>111.54</v>
      </c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</row>
    <row r="117" spans="2:23" x14ac:dyDescent="0.25">
      <c r="B117" s="501"/>
      <c r="C117" s="500"/>
      <c r="D117" s="336"/>
      <c r="E117" s="336" t="s">
        <v>374</v>
      </c>
      <c r="F117" s="327">
        <v>491</v>
      </c>
      <c r="G117" s="325">
        <v>171.85</v>
      </c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</row>
    <row r="118" spans="2:23" x14ac:dyDescent="0.25">
      <c r="B118" s="501"/>
      <c r="C118" s="500"/>
      <c r="D118" s="336"/>
      <c r="E118" s="336" t="s">
        <v>375</v>
      </c>
      <c r="F118" s="327">
        <v>441</v>
      </c>
      <c r="G118" s="325">
        <v>167.57999999999998</v>
      </c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</row>
    <row r="119" spans="2:23" x14ac:dyDescent="0.25">
      <c r="B119" s="501"/>
      <c r="C119" s="500"/>
      <c r="D119" s="336"/>
      <c r="E119" s="336" t="s">
        <v>376</v>
      </c>
      <c r="F119" s="327">
        <v>365</v>
      </c>
      <c r="G119" s="325">
        <v>141.12</v>
      </c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</row>
    <row r="120" spans="2:23" x14ac:dyDescent="0.25">
      <c r="B120" s="501"/>
      <c r="C120" s="500"/>
      <c r="D120" s="336"/>
      <c r="E120" s="336" t="s">
        <v>369</v>
      </c>
      <c r="F120" s="327">
        <v>430</v>
      </c>
      <c r="G120" s="325">
        <v>167.7</v>
      </c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</row>
    <row r="121" spans="2:23" x14ac:dyDescent="0.25">
      <c r="B121" s="501"/>
      <c r="C121" s="500"/>
      <c r="D121" s="336"/>
      <c r="E121" s="336" t="s">
        <v>377</v>
      </c>
      <c r="F121" s="327">
        <v>300</v>
      </c>
      <c r="G121" s="325">
        <v>143.36000000000001</v>
      </c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</row>
    <row r="122" spans="2:23" x14ac:dyDescent="0.25">
      <c r="B122" s="496"/>
      <c r="C122" s="497"/>
      <c r="D122" s="336"/>
      <c r="E122" s="336"/>
      <c r="F122" s="502"/>
      <c r="G122" s="503"/>
      <c r="H122" s="475"/>
      <c r="I122" s="475"/>
      <c r="J122" s="475"/>
      <c r="K122" s="475"/>
      <c r="L122" s="475"/>
      <c r="M122" s="475"/>
      <c r="N122" s="475"/>
      <c r="O122" s="475"/>
      <c r="P122" s="475"/>
      <c r="Q122" s="475"/>
      <c r="R122" s="475"/>
      <c r="S122" s="484"/>
    </row>
    <row r="123" spans="2:23" x14ac:dyDescent="0.25">
      <c r="B123" s="496"/>
      <c r="C123" s="497"/>
      <c r="D123" s="495"/>
      <c r="E123" s="494" t="s">
        <v>393</v>
      </c>
      <c r="F123" s="489"/>
      <c r="G123" s="478"/>
      <c r="H123" s="485"/>
      <c r="I123" s="485"/>
      <c r="J123" s="485"/>
      <c r="K123" s="485"/>
      <c r="L123" s="485"/>
      <c r="M123" s="485"/>
      <c r="N123" s="485"/>
      <c r="O123" s="485"/>
      <c r="P123" s="485"/>
      <c r="Q123" s="485"/>
      <c r="R123" s="485"/>
      <c r="S123" s="486"/>
      <c r="T123" s="342"/>
      <c r="U123" s="342"/>
      <c r="V123" s="342"/>
      <c r="W123" s="342"/>
    </row>
    <row r="124" spans="2:23" x14ac:dyDescent="0.25">
      <c r="B124" s="496"/>
      <c r="C124" s="497"/>
      <c r="D124" s="336"/>
      <c r="E124" s="336" t="s">
        <v>379</v>
      </c>
      <c r="F124" s="327">
        <v>847</v>
      </c>
      <c r="G124" s="325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</row>
    <row r="125" spans="2:23" x14ac:dyDescent="0.25">
      <c r="B125" s="501"/>
      <c r="C125" s="500"/>
      <c r="D125" s="336"/>
      <c r="E125" s="336" t="s">
        <v>380</v>
      </c>
      <c r="F125" s="327">
        <v>649</v>
      </c>
      <c r="G125" s="325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</row>
    <row r="126" spans="2:23" x14ac:dyDescent="0.25">
      <c r="B126" s="501"/>
      <c r="C126" s="500"/>
      <c r="D126" s="336"/>
      <c r="E126" s="336" t="s">
        <v>381</v>
      </c>
      <c r="F126" s="327">
        <v>425</v>
      </c>
      <c r="G126" s="325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</row>
    <row r="127" spans="2:23" x14ac:dyDescent="0.25">
      <c r="B127" s="501"/>
      <c r="C127" s="500"/>
      <c r="D127" s="336"/>
      <c r="E127" s="336" t="s">
        <v>382</v>
      </c>
      <c r="F127" s="327">
        <v>390</v>
      </c>
      <c r="G127" s="325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</row>
    <row r="128" spans="2:23" x14ac:dyDescent="0.25">
      <c r="B128" s="501"/>
      <c r="C128" s="500"/>
      <c r="D128" s="336"/>
      <c r="E128" s="336" t="s">
        <v>383</v>
      </c>
      <c r="F128" s="327">
        <v>357</v>
      </c>
      <c r="G128" s="325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</row>
    <row r="129" spans="2:23" x14ac:dyDescent="0.25">
      <c r="B129" s="501"/>
      <c r="C129" s="500"/>
      <c r="D129" s="336"/>
      <c r="E129" s="336" t="s">
        <v>384</v>
      </c>
      <c r="F129" s="327">
        <v>286</v>
      </c>
      <c r="G129" s="325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</row>
    <row r="130" spans="2:23" x14ac:dyDescent="0.25">
      <c r="B130" s="501"/>
      <c r="C130" s="500"/>
      <c r="D130" s="336"/>
      <c r="E130" s="336" t="s">
        <v>385</v>
      </c>
      <c r="F130" s="327">
        <v>281</v>
      </c>
      <c r="G130" s="325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</row>
    <row r="131" spans="2:23" x14ac:dyDescent="0.25">
      <c r="B131" s="501"/>
      <c r="C131" s="500"/>
      <c r="D131" s="336"/>
      <c r="E131" s="336" t="s">
        <v>386</v>
      </c>
      <c r="F131" s="327">
        <v>268</v>
      </c>
      <c r="G131" s="325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</row>
    <row r="132" spans="2:23" x14ac:dyDescent="0.25">
      <c r="B132" s="501"/>
      <c r="C132" s="500"/>
      <c r="D132" s="336"/>
      <c r="E132" s="336" t="s">
        <v>387</v>
      </c>
      <c r="F132" s="327">
        <v>249</v>
      </c>
      <c r="G132" s="325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</row>
    <row r="133" spans="2:23" x14ac:dyDescent="0.25">
      <c r="B133" s="501"/>
      <c r="C133" s="500"/>
      <c r="D133" s="336"/>
      <c r="E133" s="336" t="s">
        <v>388</v>
      </c>
      <c r="F133" s="327">
        <v>248</v>
      </c>
      <c r="G133" s="325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</row>
    <row r="134" spans="2:23" x14ac:dyDescent="0.25">
      <c r="B134" s="501"/>
      <c r="C134" s="500"/>
      <c r="D134" s="336"/>
      <c r="E134" s="336" t="s">
        <v>389</v>
      </c>
      <c r="F134" s="327">
        <v>243</v>
      </c>
      <c r="G134" s="325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</row>
    <row r="135" spans="2:23" x14ac:dyDescent="0.25">
      <c r="B135" s="501"/>
      <c r="C135" s="500"/>
      <c r="D135" s="336"/>
      <c r="E135" s="336" t="s">
        <v>390</v>
      </c>
      <c r="F135" s="327">
        <v>242</v>
      </c>
      <c r="G135" s="325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</row>
    <row r="136" spans="2:23" x14ac:dyDescent="0.25">
      <c r="B136" s="501"/>
      <c r="C136" s="500"/>
      <c r="D136" s="336"/>
      <c r="E136" s="336" t="s">
        <v>391</v>
      </c>
      <c r="F136" s="327">
        <v>224</v>
      </c>
      <c r="G136" s="325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</row>
    <row r="137" spans="2:23" x14ac:dyDescent="0.25">
      <c r="B137" s="501"/>
      <c r="C137" s="500"/>
      <c r="D137" s="336"/>
      <c r="E137" s="336" t="s">
        <v>392</v>
      </c>
      <c r="F137" s="327">
        <v>319</v>
      </c>
      <c r="G137" s="325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</row>
    <row r="138" spans="2:23" x14ac:dyDescent="0.25">
      <c r="B138" s="501"/>
      <c r="C138" s="500"/>
      <c r="D138" s="336"/>
      <c r="E138" s="336"/>
      <c r="F138" s="327"/>
      <c r="G138" s="325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</row>
    <row r="139" spans="2:23" x14ac:dyDescent="0.25">
      <c r="B139" s="501"/>
      <c r="C139" s="500"/>
      <c r="D139" s="495"/>
      <c r="E139" s="494" t="s">
        <v>406</v>
      </c>
      <c r="F139" s="489"/>
      <c r="G139" s="478"/>
      <c r="H139" s="485"/>
      <c r="I139" s="485"/>
      <c r="J139" s="485"/>
      <c r="K139" s="485"/>
      <c r="L139" s="485"/>
      <c r="M139" s="485"/>
      <c r="N139" s="485"/>
      <c r="O139" s="485"/>
      <c r="P139" s="485"/>
      <c r="Q139" s="485"/>
      <c r="R139" s="485"/>
      <c r="S139" s="486"/>
      <c r="T139" s="342"/>
      <c r="U139" s="342"/>
      <c r="V139" s="342"/>
      <c r="W139" s="342"/>
    </row>
    <row r="140" spans="2:23" x14ac:dyDescent="0.25">
      <c r="B140" s="501"/>
      <c r="C140" s="500"/>
      <c r="D140" s="336"/>
      <c r="E140" s="336" t="s">
        <v>394</v>
      </c>
      <c r="F140" s="327">
        <v>625</v>
      </c>
      <c r="G140" s="325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</row>
    <row r="141" spans="2:23" x14ac:dyDescent="0.25">
      <c r="B141" s="501"/>
      <c r="C141" s="500"/>
      <c r="D141" s="336"/>
      <c r="E141" s="336" t="s">
        <v>395</v>
      </c>
      <c r="F141" s="327">
        <v>488</v>
      </c>
      <c r="G141" s="325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</row>
    <row r="142" spans="2:23" x14ac:dyDescent="0.25">
      <c r="B142" s="501"/>
      <c r="C142" s="500"/>
      <c r="D142" s="336"/>
      <c r="E142" s="336" t="s">
        <v>396</v>
      </c>
      <c r="F142" s="327">
        <v>438</v>
      </c>
      <c r="G142" s="325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</row>
    <row r="143" spans="2:23" x14ac:dyDescent="0.25">
      <c r="B143" s="501"/>
      <c r="C143" s="500"/>
      <c r="D143" s="336"/>
      <c r="E143" s="336" t="s">
        <v>397</v>
      </c>
      <c r="F143" s="327">
        <v>321</v>
      </c>
      <c r="G143" s="325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</row>
    <row r="144" spans="2:23" x14ac:dyDescent="0.25">
      <c r="B144" s="501"/>
      <c r="C144" s="500"/>
      <c r="D144" s="336"/>
      <c r="E144" s="336" t="s">
        <v>398</v>
      </c>
      <c r="F144" s="327">
        <v>293</v>
      </c>
      <c r="G144" s="325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</row>
    <row r="145" spans="2:19" x14ac:dyDescent="0.25">
      <c r="B145" s="501"/>
      <c r="C145" s="500"/>
      <c r="D145" s="336"/>
      <c r="E145" s="336" t="s">
        <v>399</v>
      </c>
      <c r="F145" s="327">
        <v>280</v>
      </c>
      <c r="G145" s="325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</row>
    <row r="146" spans="2:19" x14ac:dyDescent="0.25">
      <c r="B146" s="501"/>
      <c r="C146" s="500"/>
      <c r="D146" s="336"/>
      <c r="E146" s="336" t="s">
        <v>400</v>
      </c>
      <c r="F146" s="327">
        <v>280</v>
      </c>
      <c r="G146" s="325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</row>
    <row r="147" spans="2:19" x14ac:dyDescent="0.25">
      <c r="B147" s="501"/>
      <c r="C147" s="500"/>
      <c r="D147" s="336"/>
      <c r="E147" s="336" t="s">
        <v>401</v>
      </c>
      <c r="F147" s="327">
        <v>246</v>
      </c>
      <c r="G147" s="325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</row>
    <row r="148" spans="2:19" x14ac:dyDescent="0.25">
      <c r="B148" s="501"/>
      <c r="C148" s="500"/>
      <c r="D148" s="336"/>
      <c r="E148" s="336" t="s">
        <v>402</v>
      </c>
      <c r="F148" s="327">
        <v>239</v>
      </c>
      <c r="G148" s="325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</row>
    <row r="149" spans="2:19" x14ac:dyDescent="0.25">
      <c r="B149" s="501"/>
      <c r="C149" s="500"/>
      <c r="D149" s="336"/>
      <c r="E149" s="336" t="s">
        <v>403</v>
      </c>
      <c r="F149" s="327">
        <v>220</v>
      </c>
      <c r="G149" s="325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</row>
    <row r="150" spans="2:19" x14ac:dyDescent="0.25">
      <c r="B150" s="501"/>
      <c r="C150" s="500"/>
      <c r="D150" s="336"/>
      <c r="E150" s="336" t="s">
        <v>404</v>
      </c>
      <c r="F150" s="327">
        <v>207</v>
      </c>
      <c r="G150" s="325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</row>
    <row r="151" spans="2:19" x14ac:dyDescent="0.25">
      <c r="B151" s="501"/>
      <c r="C151" s="500"/>
      <c r="D151" s="336"/>
      <c r="E151" s="336" t="s">
        <v>405</v>
      </c>
      <c r="F151" s="327">
        <v>304</v>
      </c>
      <c r="G151" s="325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</row>
    <row r="152" spans="2:19" x14ac:dyDescent="0.25">
      <c r="B152" s="501"/>
      <c r="C152" s="500"/>
      <c r="D152" s="336"/>
      <c r="E152" s="336"/>
      <c r="F152" s="327"/>
      <c r="G152" s="325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</row>
    <row r="153" spans="2:19" x14ac:dyDescent="0.25">
      <c r="B153" s="501"/>
      <c r="C153" s="500"/>
      <c r="D153" s="336"/>
      <c r="E153" s="336"/>
      <c r="F153" s="327"/>
      <c r="G153" s="325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</row>
    <row r="154" spans="2:19" x14ac:dyDescent="0.25">
      <c r="B154" s="337"/>
      <c r="C154" s="337"/>
      <c r="D154" s="337"/>
      <c r="E154" s="337"/>
      <c r="F154" s="337"/>
      <c r="G154" s="337"/>
      <c r="H154" s="337"/>
      <c r="I154" s="337"/>
      <c r="J154" s="337"/>
    </row>
    <row r="155" spans="2:19" x14ac:dyDescent="0.25">
      <c r="B155" s="337"/>
      <c r="C155" s="337"/>
      <c r="D155" s="337"/>
      <c r="E155" s="337"/>
      <c r="F155" s="337"/>
      <c r="G155" s="337"/>
      <c r="H155" s="337"/>
      <c r="I155" s="337"/>
      <c r="J155" s="337"/>
    </row>
    <row r="156" spans="2:19" x14ac:dyDescent="0.25">
      <c r="B156" s="337"/>
      <c r="C156" s="337"/>
      <c r="D156" s="337"/>
      <c r="E156" s="337"/>
      <c r="F156" s="337"/>
      <c r="G156" s="337"/>
      <c r="H156" s="337"/>
      <c r="I156" s="337"/>
      <c r="J156" s="337"/>
    </row>
    <row r="157" spans="2:19" x14ac:dyDescent="0.25">
      <c r="B157" s="337"/>
      <c r="C157" s="337"/>
      <c r="D157" s="337"/>
      <c r="E157" s="337"/>
      <c r="F157" s="337"/>
      <c r="G157" s="337"/>
      <c r="H157" s="337"/>
      <c r="I157" s="337"/>
      <c r="J157" s="337"/>
    </row>
    <row r="158" spans="2:19" x14ac:dyDescent="0.25">
      <c r="B158" s="337"/>
      <c r="C158" s="337"/>
      <c r="D158" s="337"/>
      <c r="E158" s="337"/>
      <c r="F158" s="337"/>
      <c r="G158" s="337"/>
      <c r="H158" s="337"/>
      <c r="I158" s="337"/>
      <c r="J158" s="337"/>
    </row>
    <row r="159" spans="2:19" x14ac:dyDescent="0.25">
      <c r="B159" s="337"/>
      <c r="C159" s="337"/>
      <c r="D159" s="337"/>
      <c r="E159" s="337"/>
      <c r="F159" s="337"/>
      <c r="G159" s="337"/>
      <c r="H159" s="337"/>
      <c r="I159" s="337"/>
      <c r="J159" s="337"/>
    </row>
    <row r="160" spans="2:19" x14ac:dyDescent="0.25">
      <c r="B160" s="337"/>
      <c r="C160" s="337"/>
      <c r="D160" s="337"/>
      <c r="E160" s="337"/>
      <c r="F160" s="337"/>
      <c r="G160" s="337"/>
      <c r="H160" s="337"/>
      <c r="I160" s="337"/>
      <c r="J160" s="337"/>
    </row>
    <row r="161" spans="2:10" x14ac:dyDescent="0.25">
      <c r="B161" s="337"/>
      <c r="C161" s="337"/>
      <c r="D161" s="337"/>
      <c r="E161" s="337"/>
      <c r="F161" s="337"/>
      <c r="G161" s="337"/>
      <c r="H161" s="337"/>
      <c r="I161" s="337"/>
      <c r="J161" s="337"/>
    </row>
    <row r="162" spans="2:10" x14ac:dyDescent="0.25">
      <c r="B162" s="337"/>
      <c r="C162" s="337"/>
      <c r="D162" s="337"/>
      <c r="E162" s="337"/>
      <c r="F162" s="337"/>
      <c r="G162" s="337"/>
      <c r="H162" s="337"/>
      <c r="I162" s="337"/>
      <c r="J162" s="337"/>
    </row>
    <row r="163" spans="2:10" x14ac:dyDescent="0.25">
      <c r="B163" s="337"/>
      <c r="C163" s="337"/>
      <c r="D163" s="337"/>
      <c r="E163" s="337"/>
      <c r="F163" s="337"/>
      <c r="G163" s="337"/>
      <c r="H163" s="337"/>
      <c r="I163" s="337"/>
      <c r="J163" s="337"/>
    </row>
    <row r="164" spans="2:10" x14ac:dyDescent="0.25">
      <c r="B164" s="337"/>
      <c r="C164" s="337"/>
      <c r="D164" s="337"/>
      <c r="E164" s="337"/>
      <c r="F164" s="337"/>
      <c r="G164" s="337"/>
      <c r="H164" s="337"/>
      <c r="I164" s="337"/>
      <c r="J164" s="337"/>
    </row>
    <row r="165" spans="2:10" x14ac:dyDescent="0.25">
      <c r="B165" s="337"/>
      <c r="C165" s="337"/>
      <c r="D165" s="337"/>
      <c r="E165" s="337"/>
      <c r="F165" s="337"/>
      <c r="G165" s="337"/>
      <c r="H165" s="337"/>
      <c r="I165" s="337"/>
      <c r="J165" s="337"/>
    </row>
    <row r="166" spans="2:10" x14ac:dyDescent="0.25">
      <c r="B166" s="337"/>
      <c r="C166" s="337"/>
      <c r="D166" s="337"/>
      <c r="E166" s="337"/>
      <c r="F166" s="337"/>
      <c r="G166" s="337"/>
      <c r="H166" s="337"/>
      <c r="I166" s="337"/>
      <c r="J166" s="337"/>
    </row>
  </sheetData>
  <mergeCells count="26">
    <mergeCell ref="Q18:S18"/>
    <mergeCell ref="C57:C106"/>
    <mergeCell ref="C18:C55"/>
    <mergeCell ref="D18:D19"/>
    <mergeCell ref="E18:E19"/>
    <mergeCell ref="F18:F19"/>
    <mergeCell ref="D20:E20"/>
    <mergeCell ref="G18:G19"/>
    <mergeCell ref="H18:J18"/>
    <mergeCell ref="K18:M18"/>
    <mergeCell ref="N18:P18"/>
    <mergeCell ref="D8:E8"/>
    <mergeCell ref="D57:E57"/>
    <mergeCell ref="D64:E64"/>
    <mergeCell ref="C9:C16"/>
    <mergeCell ref="E5:E7"/>
    <mergeCell ref="H5:S5"/>
    <mergeCell ref="H6:J6"/>
    <mergeCell ref="K6:M6"/>
    <mergeCell ref="N6:P6"/>
    <mergeCell ref="Q6:S6"/>
    <mergeCell ref="B5:B7"/>
    <mergeCell ref="C5:C7"/>
    <mergeCell ref="D5:D7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5" t="s">
        <v>99</v>
      </c>
      <c r="C2" s="525"/>
      <c r="D2" s="525"/>
      <c r="E2" s="525"/>
      <c r="F2" s="525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6" t="s">
        <v>101</v>
      </c>
      <c r="C5" s="528" t="s">
        <v>102</v>
      </c>
      <c r="D5" s="529"/>
      <c r="E5" s="529"/>
      <c r="F5" s="530"/>
      <c r="I5" s="134"/>
    </row>
    <row r="6" spans="1:17" x14ac:dyDescent="0.25">
      <c r="B6" s="527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45"/>
      <c r="B1" s="345"/>
      <c r="C1" s="346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4"/>
    </row>
    <row r="2" spans="1:52" s="5" customFormat="1" ht="18" customHeight="1" x14ac:dyDescent="0.2">
      <c r="A2" s="345"/>
      <c r="B2" s="345"/>
      <c r="C2" s="346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4"/>
    </row>
    <row r="3" spans="1:52" s="5" customFormat="1" ht="18" customHeight="1" x14ac:dyDescent="0.2">
      <c r="A3" s="345"/>
      <c r="B3" s="345"/>
      <c r="C3" s="346"/>
      <c r="D3" s="531" t="s">
        <v>0</v>
      </c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347"/>
      <c r="Q3" s="347"/>
      <c r="R3" s="347"/>
      <c r="S3" s="347"/>
      <c r="T3" s="4"/>
    </row>
    <row r="4" spans="1:52" s="5" customFormat="1" ht="18" customHeight="1" x14ac:dyDescent="0.2">
      <c r="A4" s="345"/>
      <c r="B4" s="345"/>
      <c r="C4" s="346"/>
      <c r="D4" s="531" t="s">
        <v>1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347"/>
      <c r="Q4" s="347"/>
      <c r="R4" s="347"/>
      <c r="S4" s="347"/>
      <c r="T4" s="4"/>
    </row>
    <row r="5" spans="1:52" s="167" customFormat="1" ht="15.75" customHeight="1" x14ac:dyDescent="0.25">
      <c r="A5" s="348"/>
      <c r="B5" s="348"/>
      <c r="D5" s="531" t="s">
        <v>237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53"/>
      <c r="AI5" s="53"/>
      <c r="AJ5" s="53"/>
      <c r="AK5" s="53"/>
      <c r="AL5" s="53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</row>
    <row r="6" spans="1:52" s="167" customFormat="1" ht="15.75" customHeight="1" x14ac:dyDescent="0.25">
      <c r="A6" s="348"/>
      <c r="B6" s="348"/>
      <c r="D6" s="531" t="s">
        <v>238</v>
      </c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53"/>
      <c r="AI6" s="53"/>
      <c r="AJ6" s="53"/>
      <c r="AK6" s="53"/>
      <c r="AL6" s="53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</row>
    <row r="7" spans="1:52" s="5" customFormat="1" ht="18" customHeight="1" x14ac:dyDescent="0.2">
      <c r="A7" s="345"/>
      <c r="B7" s="345"/>
      <c r="C7" s="346"/>
      <c r="D7" s="531" t="s">
        <v>3</v>
      </c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347"/>
      <c r="Q7" s="347"/>
      <c r="R7" s="347"/>
      <c r="S7" s="347"/>
      <c r="T7" s="4"/>
    </row>
    <row r="8" spans="1:52" s="5" customFormat="1" ht="18" customHeight="1" x14ac:dyDescent="0.2">
      <c r="A8" s="345"/>
      <c r="B8" s="345"/>
      <c r="C8" s="349"/>
      <c r="D8" s="531" t="s">
        <v>239</v>
      </c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4"/>
      <c r="Q8" s="4"/>
      <c r="R8" s="4"/>
      <c r="S8" s="4"/>
      <c r="T8" s="4"/>
    </row>
    <row r="9" spans="1:52" s="5" customFormat="1" ht="12.75" customHeight="1" x14ac:dyDescent="0.25">
      <c r="A9" s="345"/>
      <c r="B9" s="532"/>
      <c r="C9" s="532"/>
      <c r="D9" s="533" t="s">
        <v>4</v>
      </c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10"/>
      <c r="Q9" s="10"/>
      <c r="R9" s="4"/>
      <c r="S9" s="4"/>
      <c r="T9" s="4"/>
    </row>
    <row r="10" spans="1:52" s="5" customFormat="1" ht="7.5" customHeight="1" thickBot="1" x14ac:dyDescent="0.3">
      <c r="A10" s="345"/>
      <c r="B10" s="350"/>
      <c r="C10" s="351"/>
      <c r="P10" s="10"/>
      <c r="Q10" s="10"/>
      <c r="R10" s="4"/>
      <c r="S10" s="4"/>
      <c r="T10" s="4"/>
    </row>
    <row r="11" spans="1:52" s="5" customFormat="1" ht="14.25" thickTop="1" x14ac:dyDescent="0.25">
      <c r="A11" s="346"/>
      <c r="B11" s="350"/>
      <c r="C11" s="351"/>
      <c r="D11" s="534" t="s">
        <v>6</v>
      </c>
      <c r="E11" s="536" t="s">
        <v>7</v>
      </c>
      <c r="F11" s="538" t="s">
        <v>8</v>
      </c>
      <c r="G11" s="540" t="s">
        <v>9</v>
      </c>
      <c r="H11" s="541"/>
      <c r="I11" s="544" t="s">
        <v>14</v>
      </c>
      <c r="J11" s="545"/>
      <c r="K11" s="546"/>
      <c r="L11" s="547"/>
      <c r="M11" s="547"/>
      <c r="N11" s="547"/>
      <c r="O11" s="548"/>
      <c r="P11" s="4"/>
      <c r="Q11" s="4"/>
      <c r="R11" s="4"/>
      <c r="S11" s="4"/>
      <c r="T11" s="4"/>
    </row>
    <row r="12" spans="1:52" ht="13.5" x14ac:dyDescent="0.25">
      <c r="A12" s="349"/>
      <c r="B12" s="352"/>
      <c r="C12" s="352"/>
      <c r="D12" s="535"/>
      <c r="E12" s="537"/>
      <c r="F12" s="539"/>
      <c r="G12" s="542"/>
      <c r="H12" s="543"/>
      <c r="I12" s="353" t="s">
        <v>240</v>
      </c>
      <c r="J12" s="354" t="s">
        <v>241</v>
      </c>
      <c r="K12" s="355" t="s">
        <v>14</v>
      </c>
      <c r="L12" s="356">
        <v>2018</v>
      </c>
      <c r="M12" s="356">
        <v>2019</v>
      </c>
      <c r="N12" s="356">
        <v>2020</v>
      </c>
      <c r="O12" s="357">
        <v>2021</v>
      </c>
      <c r="U12" s="5"/>
      <c r="V12" s="5"/>
      <c r="W12" s="5"/>
    </row>
    <row r="13" spans="1:52" ht="14.25" thickBot="1" x14ac:dyDescent="0.3">
      <c r="A13" s="346"/>
      <c r="B13" s="352"/>
      <c r="C13" s="352"/>
      <c r="D13" s="358">
        <v>1</v>
      </c>
      <c r="E13" s="12">
        <v>2</v>
      </c>
      <c r="F13" s="13">
        <v>3</v>
      </c>
      <c r="G13" s="549">
        <v>4</v>
      </c>
      <c r="H13" s="550"/>
      <c r="I13" s="359">
        <v>5</v>
      </c>
      <c r="J13" s="360">
        <v>6</v>
      </c>
      <c r="K13" s="361">
        <v>7</v>
      </c>
      <c r="L13" s="551">
        <v>8</v>
      </c>
      <c r="M13" s="551"/>
      <c r="N13" s="551"/>
      <c r="O13" s="552"/>
      <c r="U13" s="5"/>
      <c r="V13" s="5"/>
      <c r="W13" s="5"/>
    </row>
    <row r="14" spans="1:52" ht="14.25" thickTop="1" x14ac:dyDescent="0.25">
      <c r="A14" s="349"/>
      <c r="B14" s="352"/>
      <c r="C14" s="352"/>
      <c r="D14" s="362" t="s">
        <v>15</v>
      </c>
      <c r="E14" s="362" t="s">
        <v>16</v>
      </c>
      <c r="F14" s="363" t="s">
        <v>17</v>
      </c>
      <c r="G14" s="364"/>
      <c r="H14" s="365"/>
      <c r="I14" s="366"/>
      <c r="J14" s="366"/>
      <c r="K14" s="367"/>
      <c r="L14" s="368"/>
      <c r="M14" s="368"/>
      <c r="N14" s="368"/>
      <c r="O14" s="363"/>
      <c r="U14" s="5"/>
      <c r="V14" s="5"/>
      <c r="W14" s="5"/>
    </row>
    <row r="15" spans="1:52" ht="13.5" x14ac:dyDescent="0.25">
      <c r="A15" s="349"/>
      <c r="B15" s="352"/>
      <c r="C15" s="352"/>
      <c r="D15" s="362" t="s">
        <v>15</v>
      </c>
      <c r="E15" s="362" t="s">
        <v>16</v>
      </c>
      <c r="F15" s="369" t="s">
        <v>242</v>
      </c>
      <c r="G15" s="370">
        <v>1</v>
      </c>
      <c r="H15" s="363" t="s">
        <v>19</v>
      </c>
      <c r="I15" s="366">
        <f>+K15*0.166666666666667</f>
        <v>0</v>
      </c>
      <c r="J15" s="366">
        <f>+K15*0.833333333333333</f>
        <v>0</v>
      </c>
      <c r="K15" s="371"/>
      <c r="L15" s="372" t="s">
        <v>21</v>
      </c>
      <c r="M15" s="368"/>
      <c r="N15" s="368"/>
      <c r="O15" s="363"/>
      <c r="Q15" s="373"/>
      <c r="U15" s="5"/>
      <c r="V15" s="5"/>
      <c r="W15" s="5"/>
    </row>
    <row r="16" spans="1:52" ht="13.5" x14ac:dyDescent="0.25">
      <c r="A16" s="349"/>
      <c r="B16" s="352"/>
      <c r="C16" s="352"/>
      <c r="D16" s="362" t="s">
        <v>15</v>
      </c>
      <c r="E16" s="362" t="s">
        <v>16</v>
      </c>
      <c r="F16" s="369" t="s">
        <v>22</v>
      </c>
      <c r="G16" s="370">
        <v>3</v>
      </c>
      <c r="H16" s="363" t="s">
        <v>19</v>
      </c>
      <c r="I16" s="366">
        <f>+K16*0.166666666666667</f>
        <v>0</v>
      </c>
      <c r="J16" s="366">
        <f>+K16*0.833333333333333</f>
        <v>0</v>
      </c>
      <c r="K16" s="371"/>
      <c r="L16" s="372" t="s">
        <v>21</v>
      </c>
      <c r="M16" s="372" t="s">
        <v>21</v>
      </c>
      <c r="N16" s="368"/>
      <c r="O16" s="363"/>
      <c r="Q16" s="373"/>
      <c r="U16" s="5"/>
      <c r="V16" s="5"/>
      <c r="W16" s="5"/>
    </row>
    <row r="17" spans="1:30" ht="13.5" x14ac:dyDescent="0.25">
      <c r="A17" s="346"/>
      <c r="B17" s="352"/>
      <c r="C17" s="352"/>
      <c r="D17" s="362" t="s">
        <v>15</v>
      </c>
      <c r="E17" s="362" t="s">
        <v>16</v>
      </c>
      <c r="F17" s="369" t="s">
        <v>243</v>
      </c>
      <c r="G17" s="370">
        <v>11</v>
      </c>
      <c r="H17" s="363" t="s">
        <v>19</v>
      </c>
      <c r="I17" s="366">
        <f>+K17*0.166666666666667</f>
        <v>0</v>
      </c>
      <c r="J17" s="366">
        <f>+K17*0.833333333333333</f>
        <v>0</v>
      </c>
      <c r="K17" s="371"/>
      <c r="L17" s="372" t="s">
        <v>21</v>
      </c>
      <c r="M17" s="372" t="s">
        <v>21</v>
      </c>
      <c r="N17" s="372" t="s">
        <v>21</v>
      </c>
      <c r="O17" s="374" t="s">
        <v>21</v>
      </c>
      <c r="U17" s="5"/>
      <c r="V17" s="5"/>
      <c r="W17" s="5"/>
    </row>
    <row r="18" spans="1:30" ht="13.5" x14ac:dyDescent="0.25">
      <c r="A18" s="346"/>
      <c r="B18" s="352"/>
      <c r="C18" s="352"/>
      <c r="D18" s="362" t="s">
        <v>24</v>
      </c>
      <c r="E18" s="362" t="s">
        <v>16</v>
      </c>
      <c r="F18" s="363" t="s">
        <v>25</v>
      </c>
      <c r="G18" s="370"/>
      <c r="H18" s="363"/>
      <c r="I18" s="366"/>
      <c r="J18" s="366"/>
      <c r="K18" s="375"/>
      <c r="L18" s="368"/>
      <c r="M18" s="368"/>
      <c r="N18" s="368"/>
      <c r="O18" s="363"/>
      <c r="U18" s="5"/>
      <c r="V18" s="5"/>
      <c r="W18" s="5"/>
    </row>
    <row r="19" spans="1:30" ht="13.5" x14ac:dyDescent="0.25">
      <c r="A19" s="346"/>
      <c r="B19" s="352"/>
      <c r="C19" s="352"/>
      <c r="D19" s="362" t="s">
        <v>24</v>
      </c>
      <c r="E19" s="362" t="s">
        <v>16</v>
      </c>
      <c r="F19" s="369" t="s">
        <v>26</v>
      </c>
      <c r="G19" s="370">
        <v>1</v>
      </c>
      <c r="H19" s="363" t="s">
        <v>19</v>
      </c>
      <c r="I19" s="366">
        <f t="shared" ref="I19:I25" si="0">+K19*0.166666666666667</f>
        <v>0</v>
      </c>
      <c r="J19" s="366">
        <f t="shared" ref="J19:J25" si="1">+K19*0.833333333333333</f>
        <v>0</v>
      </c>
      <c r="K19" s="371"/>
      <c r="L19" s="372" t="s">
        <v>21</v>
      </c>
      <c r="M19" s="372" t="s">
        <v>21</v>
      </c>
      <c r="N19" s="368"/>
      <c r="O19" s="363"/>
      <c r="U19" s="5"/>
      <c r="V19" s="5"/>
      <c r="W19" s="5"/>
    </row>
    <row r="20" spans="1:30" ht="13.5" x14ac:dyDescent="0.25">
      <c r="A20" s="346"/>
      <c r="B20" s="352"/>
      <c r="C20" s="352"/>
      <c r="D20" s="362" t="s">
        <v>24</v>
      </c>
      <c r="E20" s="362" t="s">
        <v>16</v>
      </c>
      <c r="F20" s="369" t="s">
        <v>27</v>
      </c>
      <c r="G20" s="370">
        <v>1</v>
      </c>
      <c r="H20" s="363" t="s">
        <v>19</v>
      </c>
      <c r="I20" s="366">
        <f t="shared" si="0"/>
        <v>0</v>
      </c>
      <c r="J20" s="366">
        <f t="shared" si="1"/>
        <v>0</v>
      </c>
      <c r="K20" s="371"/>
      <c r="L20" s="368"/>
      <c r="M20" s="368"/>
      <c r="N20" s="368"/>
      <c r="O20" s="363"/>
      <c r="U20" s="5"/>
      <c r="V20" s="5"/>
      <c r="W20" s="5"/>
    </row>
    <row r="21" spans="1:30" ht="13.5" x14ac:dyDescent="0.25">
      <c r="A21" s="349"/>
      <c r="B21" s="352"/>
      <c r="C21" s="352"/>
      <c r="D21" s="362" t="s">
        <v>24</v>
      </c>
      <c r="E21" s="362" t="s">
        <v>16</v>
      </c>
      <c r="F21" s="369" t="s">
        <v>28</v>
      </c>
      <c r="G21" s="370">
        <v>1</v>
      </c>
      <c r="H21" s="363" t="s">
        <v>19</v>
      </c>
      <c r="I21" s="366">
        <f t="shared" si="0"/>
        <v>0</v>
      </c>
      <c r="J21" s="366">
        <f t="shared" si="1"/>
        <v>0</v>
      </c>
      <c r="K21" s="371"/>
      <c r="L21" s="372" t="s">
        <v>21</v>
      </c>
      <c r="M21" s="372" t="s">
        <v>21</v>
      </c>
      <c r="N21" s="368"/>
      <c r="O21" s="363"/>
    </row>
    <row r="22" spans="1:30" ht="13.5" x14ac:dyDescent="0.25">
      <c r="A22" s="346"/>
      <c r="B22" s="352"/>
      <c r="C22" s="352"/>
      <c r="D22" s="362" t="s">
        <v>24</v>
      </c>
      <c r="E22" s="362" t="s">
        <v>16</v>
      </c>
      <c r="F22" s="369" t="s">
        <v>29</v>
      </c>
      <c r="G22" s="370">
        <v>1</v>
      </c>
      <c r="H22" s="363" t="s">
        <v>19</v>
      </c>
      <c r="I22" s="366">
        <f t="shared" si="0"/>
        <v>0</v>
      </c>
      <c r="J22" s="366">
        <f t="shared" si="1"/>
        <v>0</v>
      </c>
      <c r="K22" s="371"/>
      <c r="L22" s="372" t="s">
        <v>21</v>
      </c>
      <c r="M22" s="372" t="s">
        <v>21</v>
      </c>
      <c r="N22" s="368"/>
      <c r="O22" s="363"/>
    </row>
    <row r="23" spans="1:30" ht="13.5" x14ac:dyDescent="0.25">
      <c r="A23" s="349"/>
      <c r="B23" s="352"/>
      <c r="C23" s="352"/>
      <c r="D23" s="362" t="s">
        <v>24</v>
      </c>
      <c r="E23" s="362" t="s">
        <v>16</v>
      </c>
      <c r="F23" s="369" t="s">
        <v>30</v>
      </c>
      <c r="G23" s="370">
        <v>1</v>
      </c>
      <c r="H23" s="363" t="s">
        <v>19</v>
      </c>
      <c r="I23" s="366">
        <f t="shared" si="0"/>
        <v>0</v>
      </c>
      <c r="J23" s="366">
        <f t="shared" si="1"/>
        <v>0</v>
      </c>
      <c r="K23" s="371"/>
      <c r="L23" s="372" t="s">
        <v>21</v>
      </c>
      <c r="M23" s="372" t="s">
        <v>21</v>
      </c>
      <c r="N23" s="368"/>
      <c r="O23" s="363"/>
    </row>
    <row r="24" spans="1:30" ht="13.5" x14ac:dyDescent="0.25">
      <c r="A24" s="349"/>
      <c r="B24" s="352"/>
      <c r="C24" s="352"/>
      <c r="D24" s="362" t="s">
        <v>31</v>
      </c>
      <c r="E24" s="362" t="s">
        <v>16</v>
      </c>
      <c r="F24" s="362" t="s">
        <v>32</v>
      </c>
      <c r="G24" s="370"/>
      <c r="H24" s="363"/>
      <c r="I24" s="366">
        <f t="shared" si="0"/>
        <v>0</v>
      </c>
      <c r="J24" s="366">
        <f t="shared" si="1"/>
        <v>0</v>
      </c>
      <c r="K24" s="375"/>
      <c r="L24" s="368"/>
      <c r="M24" s="368"/>
      <c r="N24" s="368"/>
      <c r="O24" s="363"/>
    </row>
    <row r="25" spans="1:30" ht="13.5" x14ac:dyDescent="0.25">
      <c r="A25" s="346"/>
      <c r="B25" s="352"/>
      <c r="C25" s="352"/>
      <c r="D25" s="362" t="s">
        <v>31</v>
      </c>
      <c r="E25" s="362" t="s">
        <v>16</v>
      </c>
      <c r="F25" s="376" t="s">
        <v>244</v>
      </c>
      <c r="G25" s="370">
        <v>3</v>
      </c>
      <c r="H25" s="363" t="s">
        <v>19</v>
      </c>
      <c r="I25" s="366">
        <f t="shared" si="0"/>
        <v>0</v>
      </c>
      <c r="J25" s="366">
        <f t="shared" si="1"/>
        <v>0</v>
      </c>
      <c r="K25" s="371"/>
      <c r="L25" s="372" t="s">
        <v>21</v>
      </c>
      <c r="M25" s="368"/>
      <c r="N25" s="368"/>
      <c r="O25" s="363"/>
    </row>
    <row r="26" spans="1:30" s="378" customFormat="1" ht="13.5" x14ac:dyDescent="0.25">
      <c r="A26" s="346"/>
      <c r="B26" s="352"/>
      <c r="C26" s="352"/>
      <c r="D26" s="362" t="s">
        <v>33</v>
      </c>
      <c r="E26" s="362" t="s">
        <v>16</v>
      </c>
      <c r="F26" s="362" t="s">
        <v>34</v>
      </c>
      <c r="G26" s="370"/>
      <c r="H26" s="363"/>
      <c r="I26" s="366"/>
      <c r="J26" s="366"/>
      <c r="K26" s="375"/>
      <c r="L26" s="368"/>
      <c r="M26" s="368"/>
      <c r="N26" s="368"/>
      <c r="O26" s="363"/>
      <c r="P26" s="4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</row>
    <row r="27" spans="1:30" ht="13.5" x14ac:dyDescent="0.25">
      <c r="A27" s="349"/>
      <c r="B27" s="352"/>
      <c r="C27" s="352"/>
      <c r="D27" s="362" t="s">
        <v>33</v>
      </c>
      <c r="E27" s="362" t="s">
        <v>16</v>
      </c>
      <c r="F27" s="362" t="s">
        <v>35</v>
      </c>
      <c r="G27" s="370"/>
      <c r="H27" s="363"/>
      <c r="I27" s="366"/>
      <c r="J27" s="366"/>
      <c r="K27" s="375"/>
      <c r="L27" s="368"/>
      <c r="M27" s="368"/>
      <c r="N27" s="368"/>
      <c r="O27" s="363"/>
    </row>
    <row r="28" spans="1:30" ht="13.5" x14ac:dyDescent="0.25">
      <c r="A28" s="346"/>
      <c r="B28" s="352"/>
      <c r="C28" s="352"/>
      <c r="D28" s="362" t="s">
        <v>33</v>
      </c>
      <c r="E28" s="362" t="s">
        <v>16</v>
      </c>
      <c r="F28" s="379" t="s">
        <v>36</v>
      </c>
      <c r="G28" s="370">
        <v>1</v>
      </c>
      <c r="H28" s="363" t="s">
        <v>19</v>
      </c>
      <c r="I28" s="366">
        <f t="shared" ref="I28:I36" si="2">+K28*0.166666666666667</f>
        <v>0</v>
      </c>
      <c r="J28" s="366">
        <f t="shared" ref="J28:J36" si="3">+K28*0.833333333333333</f>
        <v>0</v>
      </c>
      <c r="K28" s="371"/>
      <c r="L28" s="372" t="s">
        <v>21</v>
      </c>
      <c r="M28" s="372" t="s">
        <v>21</v>
      </c>
      <c r="N28" s="372" t="s">
        <v>21</v>
      </c>
      <c r="O28" s="374" t="s">
        <v>21</v>
      </c>
    </row>
    <row r="29" spans="1:30" ht="13.5" x14ac:dyDescent="0.25">
      <c r="A29" s="346"/>
      <c r="B29" s="352"/>
      <c r="C29" s="352"/>
      <c r="D29" s="362" t="s">
        <v>33</v>
      </c>
      <c r="E29" s="362" t="s">
        <v>16</v>
      </c>
      <c r="F29" s="379" t="s">
        <v>38</v>
      </c>
      <c r="G29" s="370">
        <v>1</v>
      </c>
      <c r="H29" s="363" t="s">
        <v>19</v>
      </c>
      <c r="I29" s="366">
        <f t="shared" si="2"/>
        <v>0</v>
      </c>
      <c r="J29" s="366">
        <f t="shared" si="3"/>
        <v>0</v>
      </c>
      <c r="K29" s="371"/>
      <c r="L29" s="372" t="s">
        <v>21</v>
      </c>
      <c r="M29" s="372" t="s">
        <v>21</v>
      </c>
      <c r="N29" s="372" t="s">
        <v>21</v>
      </c>
      <c r="O29" s="374" t="s">
        <v>21</v>
      </c>
    </row>
    <row r="30" spans="1:30" s="378" customFormat="1" ht="13.5" x14ac:dyDescent="0.25">
      <c r="A30" s="349"/>
      <c r="B30" s="352"/>
      <c r="C30" s="352"/>
      <c r="D30" s="362" t="s">
        <v>33</v>
      </c>
      <c r="E30" s="362" t="s">
        <v>16</v>
      </c>
      <c r="F30" s="379" t="s">
        <v>39</v>
      </c>
      <c r="G30" s="370">
        <v>1</v>
      </c>
      <c r="H30" s="363" t="s">
        <v>19</v>
      </c>
      <c r="I30" s="366">
        <f t="shared" si="2"/>
        <v>0</v>
      </c>
      <c r="J30" s="366">
        <f t="shared" si="3"/>
        <v>0</v>
      </c>
      <c r="K30" s="371"/>
      <c r="L30" s="372" t="s">
        <v>21</v>
      </c>
      <c r="M30" s="372" t="s">
        <v>21</v>
      </c>
      <c r="N30" s="372" t="s">
        <v>21</v>
      </c>
      <c r="O30" s="374" t="s">
        <v>21</v>
      </c>
      <c r="P30" s="4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</row>
    <row r="31" spans="1:30" s="378" customFormat="1" ht="13.5" x14ac:dyDescent="0.25">
      <c r="A31" s="349"/>
      <c r="B31" s="352"/>
      <c r="C31" s="352"/>
      <c r="D31" s="362" t="s">
        <v>33</v>
      </c>
      <c r="E31" s="362" t="s">
        <v>16</v>
      </c>
      <c r="F31" s="379" t="s">
        <v>40</v>
      </c>
      <c r="G31" s="370">
        <v>1</v>
      </c>
      <c r="H31" s="363" t="s">
        <v>19</v>
      </c>
      <c r="I31" s="366">
        <f t="shared" si="2"/>
        <v>0</v>
      </c>
      <c r="J31" s="366">
        <f t="shared" si="3"/>
        <v>0</v>
      </c>
      <c r="K31" s="371"/>
      <c r="L31" s="372" t="s">
        <v>21</v>
      </c>
      <c r="M31" s="372" t="s">
        <v>21</v>
      </c>
      <c r="N31" s="372" t="s">
        <v>21</v>
      </c>
      <c r="O31" s="374" t="s">
        <v>21</v>
      </c>
      <c r="P31" s="4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</row>
    <row r="32" spans="1:30" s="378" customFormat="1" ht="13.5" x14ac:dyDescent="0.25">
      <c r="A32" s="346"/>
      <c r="B32" s="352"/>
      <c r="C32" s="352"/>
      <c r="D32" s="362" t="s">
        <v>33</v>
      </c>
      <c r="E32" s="362" t="s">
        <v>16</v>
      </c>
      <c r="F32" s="362" t="s">
        <v>245</v>
      </c>
      <c r="G32" s="370"/>
      <c r="H32" s="363"/>
      <c r="I32" s="366">
        <f t="shared" si="2"/>
        <v>0</v>
      </c>
      <c r="J32" s="366">
        <f t="shared" si="3"/>
        <v>0</v>
      </c>
      <c r="K32" s="375"/>
      <c r="L32" s="368"/>
      <c r="M32" s="368"/>
      <c r="N32" s="368"/>
      <c r="O32" s="363"/>
      <c r="P32" s="4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</row>
    <row r="33" spans="1:52" s="378" customFormat="1" ht="13.5" x14ac:dyDescent="0.25">
      <c r="A33" s="349"/>
      <c r="B33" s="352"/>
      <c r="C33" s="352"/>
      <c r="D33" s="362" t="s">
        <v>33</v>
      </c>
      <c r="E33" s="362" t="s">
        <v>16</v>
      </c>
      <c r="F33" s="379" t="s">
        <v>246</v>
      </c>
      <c r="G33" s="370">
        <v>7</v>
      </c>
      <c r="H33" s="363" t="s">
        <v>19</v>
      </c>
      <c r="I33" s="366">
        <f t="shared" si="2"/>
        <v>0</v>
      </c>
      <c r="J33" s="366">
        <f t="shared" si="3"/>
        <v>0</v>
      </c>
      <c r="K33" s="371"/>
      <c r="L33" s="372" t="s">
        <v>21</v>
      </c>
      <c r="M33" s="372" t="s">
        <v>21</v>
      </c>
      <c r="N33" s="372" t="s">
        <v>21</v>
      </c>
      <c r="O33" s="374" t="s">
        <v>21</v>
      </c>
      <c r="P33" s="4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</row>
    <row r="34" spans="1:52" ht="13.5" x14ac:dyDescent="0.25">
      <c r="A34" s="346"/>
      <c r="B34" s="352"/>
      <c r="C34" s="352"/>
      <c r="D34" s="362" t="s">
        <v>33</v>
      </c>
      <c r="E34" s="362" t="s">
        <v>16</v>
      </c>
      <c r="F34" s="379" t="s">
        <v>247</v>
      </c>
      <c r="G34" s="370">
        <v>8</v>
      </c>
      <c r="H34" s="363" t="s">
        <v>19</v>
      </c>
      <c r="I34" s="366">
        <f t="shared" si="2"/>
        <v>0</v>
      </c>
      <c r="J34" s="366">
        <f t="shared" si="3"/>
        <v>0</v>
      </c>
      <c r="K34" s="371"/>
      <c r="L34" s="372" t="s">
        <v>21</v>
      </c>
      <c r="M34" s="372" t="s">
        <v>21</v>
      </c>
      <c r="N34" s="372" t="s">
        <v>21</v>
      </c>
      <c r="O34" s="374" t="s">
        <v>21</v>
      </c>
    </row>
    <row r="35" spans="1:52" ht="13.5" x14ac:dyDescent="0.25">
      <c r="A35" s="346"/>
      <c r="B35" s="352"/>
      <c r="C35" s="352"/>
      <c r="D35" s="362" t="s">
        <v>41</v>
      </c>
      <c r="E35" s="362" t="s">
        <v>16</v>
      </c>
      <c r="F35" s="362" t="s">
        <v>42</v>
      </c>
      <c r="G35" s="370">
        <v>1</v>
      </c>
      <c r="H35" s="363" t="s">
        <v>248</v>
      </c>
      <c r="I35" s="366">
        <f t="shared" si="2"/>
        <v>0</v>
      </c>
      <c r="J35" s="366">
        <f t="shared" si="3"/>
        <v>0</v>
      </c>
      <c r="K35" s="375"/>
      <c r="L35" s="368"/>
      <c r="M35" s="368"/>
      <c r="N35" s="368"/>
      <c r="O35" s="363"/>
    </row>
    <row r="36" spans="1:52" s="5" customFormat="1" ht="13.5" customHeight="1" thickBot="1" x14ac:dyDescent="0.3">
      <c r="A36" s="345"/>
      <c r="B36" s="345"/>
      <c r="C36" s="346"/>
      <c r="D36" s="380" t="s">
        <v>46</v>
      </c>
      <c r="E36" s="362" t="s">
        <v>16</v>
      </c>
      <c r="F36" s="362" t="s">
        <v>249</v>
      </c>
      <c r="G36" s="381">
        <v>1</v>
      </c>
      <c r="H36" s="382" t="s">
        <v>19</v>
      </c>
      <c r="I36" s="366">
        <f t="shared" si="2"/>
        <v>0</v>
      </c>
      <c r="J36" s="366">
        <f t="shared" si="3"/>
        <v>0</v>
      </c>
      <c r="K36" s="371"/>
      <c r="L36" s="372" t="s">
        <v>21</v>
      </c>
      <c r="M36" s="372" t="s">
        <v>21</v>
      </c>
      <c r="N36" s="372" t="s">
        <v>21</v>
      </c>
      <c r="O36" s="363"/>
      <c r="P36" s="383"/>
      <c r="Q36" s="4"/>
      <c r="R36" s="4"/>
      <c r="S36" s="4"/>
      <c r="T36" s="4"/>
    </row>
    <row r="37" spans="1:52" s="5" customFormat="1" ht="17.25" thickTop="1" thickBot="1" x14ac:dyDescent="0.3">
      <c r="A37" s="345"/>
      <c r="B37" s="345"/>
      <c r="C37" s="346"/>
      <c r="D37" s="384"/>
      <c r="E37" s="385"/>
      <c r="F37" s="386"/>
      <c r="G37" s="384"/>
      <c r="H37" s="386"/>
      <c r="I37" s="387">
        <f>SUM(I14:I36)</f>
        <v>0</v>
      </c>
      <c r="J37" s="387">
        <f>SUM(J14:J36)</f>
        <v>0</v>
      </c>
      <c r="K37" s="387">
        <f>SUM(K14:K36)</f>
        <v>0</v>
      </c>
      <c r="L37" s="385"/>
      <c r="M37" s="385"/>
      <c r="N37" s="385"/>
      <c r="O37" s="386"/>
      <c r="P37" s="383"/>
      <c r="Q37" s="4"/>
      <c r="R37" s="4"/>
      <c r="S37" s="4"/>
      <c r="T37" s="4"/>
    </row>
    <row r="38" spans="1:52" s="5" customFormat="1" ht="16.5" thickTop="1" x14ac:dyDescent="0.25">
      <c r="A38" s="345"/>
      <c r="B38" s="345"/>
      <c r="C38" s="346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88"/>
      <c r="Q38" s="4"/>
      <c r="R38" s="4"/>
      <c r="S38" s="4"/>
      <c r="T38" s="4"/>
    </row>
    <row r="39" spans="1:52" s="5" customFormat="1" x14ac:dyDescent="0.25">
      <c r="A39" s="345"/>
      <c r="B39" s="345"/>
      <c r="C39" s="349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45"/>
      <c r="B40" s="532"/>
      <c r="C40" s="532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45"/>
      <c r="B41" s="350"/>
      <c r="C41" s="351"/>
      <c r="D41" s="531" t="s">
        <v>0</v>
      </c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4"/>
      <c r="Q41" s="4"/>
      <c r="R41" s="4"/>
      <c r="S41" s="4"/>
      <c r="T41" s="4"/>
    </row>
    <row r="42" spans="1:52" s="34" customFormat="1" ht="15.75" x14ac:dyDescent="0.2">
      <c r="A42" s="349"/>
      <c r="B42" s="352"/>
      <c r="C42" s="352"/>
      <c r="D42" s="531" t="s">
        <v>1</v>
      </c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</row>
    <row r="43" spans="1:52" s="167" customFormat="1" ht="15.75" customHeight="1" x14ac:dyDescent="0.25">
      <c r="A43" s="348"/>
      <c r="B43" s="348"/>
      <c r="D43" s="531" t="s">
        <v>237</v>
      </c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53"/>
      <c r="AI43" s="53"/>
      <c r="AJ43" s="53"/>
      <c r="AK43" s="53"/>
      <c r="AL43" s="53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</row>
    <row r="44" spans="1:52" s="167" customFormat="1" ht="15.75" customHeight="1" x14ac:dyDescent="0.25">
      <c r="A44" s="348"/>
      <c r="B44" s="348"/>
      <c r="D44" s="531" t="s">
        <v>238</v>
      </c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53"/>
      <c r="AI44" s="53"/>
      <c r="AJ44" s="53"/>
      <c r="AK44" s="53"/>
      <c r="AL44" s="53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</row>
    <row r="45" spans="1:52" ht="15.75" x14ac:dyDescent="0.2">
      <c r="A45" s="346"/>
      <c r="B45" s="352"/>
      <c r="C45" s="352"/>
      <c r="D45" s="531" t="s">
        <v>93</v>
      </c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1"/>
      <c r="W45" s="531"/>
      <c r="X45" s="531"/>
      <c r="Y45" s="531"/>
      <c r="Z45" s="531"/>
      <c r="AA45" s="531"/>
    </row>
    <row r="46" spans="1:52" ht="15.75" x14ac:dyDescent="0.2">
      <c r="A46" s="346"/>
      <c r="B46" s="352"/>
      <c r="C46" s="352"/>
      <c r="D46" s="531" t="str">
        <f>+D8</f>
        <v>Propinsi ……………………………………………</v>
      </c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Q46" s="373"/>
      <c r="R46" s="373"/>
      <c r="S46" s="373"/>
      <c r="T46" s="373"/>
      <c r="U46" s="373"/>
      <c r="V46" s="373"/>
      <c r="W46" s="373"/>
    </row>
    <row r="47" spans="1:52" ht="11.25" x14ac:dyDescent="0.2">
      <c r="A47" s="346"/>
      <c r="B47" s="352"/>
      <c r="C47" s="352"/>
      <c r="D47" s="553" t="s">
        <v>4</v>
      </c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Q47" s="373"/>
      <c r="R47" s="373"/>
      <c r="S47" s="373"/>
      <c r="T47" s="373"/>
      <c r="U47" s="373"/>
      <c r="V47" s="373"/>
      <c r="W47" s="373"/>
    </row>
    <row r="48" spans="1:52" ht="2.25" customHeight="1" thickBot="1" x14ac:dyDescent="0.25">
      <c r="A48" s="346"/>
      <c r="B48" s="352"/>
      <c r="C48" s="35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46"/>
      <c r="B49" s="352"/>
      <c r="C49" s="352"/>
      <c r="D49" s="534" t="s">
        <v>6</v>
      </c>
      <c r="E49" s="536" t="s">
        <v>7</v>
      </c>
      <c r="F49" s="538"/>
      <c r="G49" s="540" t="s">
        <v>9</v>
      </c>
      <c r="H49" s="541"/>
      <c r="I49" s="554" t="s">
        <v>14</v>
      </c>
      <c r="J49" s="545"/>
      <c r="K49" s="546"/>
      <c r="L49" s="547"/>
      <c r="M49" s="547"/>
      <c r="N49" s="547"/>
      <c r="O49" s="548"/>
    </row>
    <row r="50" spans="1:25" ht="13.5" x14ac:dyDescent="0.25">
      <c r="A50" s="349"/>
      <c r="B50" s="352"/>
      <c r="C50" s="352"/>
      <c r="D50" s="535"/>
      <c r="E50" s="537"/>
      <c r="F50" s="539"/>
      <c r="G50" s="542"/>
      <c r="H50" s="543"/>
      <c r="I50" s="389" t="s">
        <v>240</v>
      </c>
      <c r="J50" s="354" t="s">
        <v>241</v>
      </c>
      <c r="K50" s="355" t="s">
        <v>14</v>
      </c>
      <c r="L50" s="356">
        <v>2018</v>
      </c>
      <c r="M50" s="356">
        <v>2019</v>
      </c>
      <c r="N50" s="356">
        <v>2020</v>
      </c>
      <c r="O50" s="357">
        <v>2021</v>
      </c>
    </row>
    <row r="51" spans="1:25" ht="14.25" thickBot="1" x14ac:dyDescent="0.3">
      <c r="A51" s="349"/>
      <c r="B51" s="352"/>
      <c r="C51" s="352"/>
      <c r="D51" s="358">
        <v>1</v>
      </c>
      <c r="E51" s="12">
        <v>2</v>
      </c>
      <c r="F51" s="13">
        <v>3</v>
      </c>
      <c r="G51" s="549">
        <v>4</v>
      </c>
      <c r="H51" s="550"/>
      <c r="I51" s="390">
        <v>5</v>
      </c>
      <c r="J51" s="360">
        <v>6</v>
      </c>
      <c r="K51" s="361">
        <v>7</v>
      </c>
      <c r="L51" s="551">
        <v>8</v>
      </c>
      <c r="M51" s="551"/>
      <c r="N51" s="551"/>
      <c r="O51" s="552"/>
    </row>
    <row r="52" spans="1:25" ht="14.25" thickTop="1" x14ac:dyDescent="0.25">
      <c r="A52" s="349"/>
      <c r="B52" s="352"/>
      <c r="C52" s="352"/>
      <c r="D52" s="362" t="s">
        <v>15</v>
      </c>
      <c r="E52" s="362" t="s">
        <v>49</v>
      </c>
      <c r="F52" s="391" t="s">
        <v>17</v>
      </c>
      <c r="G52" s="370"/>
      <c r="H52" s="363"/>
      <c r="I52" s="392"/>
      <c r="J52" s="366"/>
      <c r="K52" s="367"/>
      <c r="L52" s="368"/>
      <c r="M52" s="368"/>
      <c r="N52" s="368"/>
      <c r="O52" s="363"/>
    </row>
    <row r="53" spans="1:25" ht="13.5" x14ac:dyDescent="0.25">
      <c r="A53" s="349"/>
      <c r="B53" s="352"/>
      <c r="C53" s="352"/>
      <c r="D53" s="362" t="s">
        <v>15</v>
      </c>
      <c r="E53" s="362" t="s">
        <v>49</v>
      </c>
      <c r="F53" s="379" t="s">
        <v>50</v>
      </c>
      <c r="G53" s="370">
        <v>1</v>
      </c>
      <c r="H53" s="363" t="s">
        <v>19</v>
      </c>
      <c r="I53" s="392">
        <f>+K53*0.166666666666667</f>
        <v>0</v>
      </c>
      <c r="J53" s="366">
        <f>+K53*0.833333333333333</f>
        <v>0</v>
      </c>
      <c r="K53" s="371"/>
      <c r="L53" s="372" t="s">
        <v>21</v>
      </c>
      <c r="M53" s="372" t="s">
        <v>21</v>
      </c>
      <c r="N53" s="368"/>
      <c r="O53" s="363"/>
    </row>
    <row r="54" spans="1:25" ht="13.5" x14ac:dyDescent="0.25">
      <c r="A54" s="349"/>
      <c r="B54" s="352"/>
      <c r="C54" s="352"/>
      <c r="D54" s="362" t="s">
        <v>15</v>
      </c>
      <c r="E54" s="362" t="s">
        <v>49</v>
      </c>
      <c r="F54" s="379" t="s">
        <v>51</v>
      </c>
      <c r="G54" s="370">
        <v>4</v>
      </c>
      <c r="H54" s="363" t="s">
        <v>19</v>
      </c>
      <c r="I54" s="392">
        <f>+K54*0.166666666666667</f>
        <v>0</v>
      </c>
      <c r="J54" s="366">
        <f>+K54*0.833333333333333</f>
        <v>0</v>
      </c>
      <c r="K54" s="371"/>
      <c r="L54" s="372" t="s">
        <v>21</v>
      </c>
      <c r="M54" s="372" t="s">
        <v>21</v>
      </c>
      <c r="N54" s="372" t="s">
        <v>21</v>
      </c>
      <c r="O54" s="374" t="s">
        <v>21</v>
      </c>
    </row>
    <row r="55" spans="1:25" ht="13.5" x14ac:dyDescent="0.25">
      <c r="A55" s="346"/>
      <c r="B55" s="352"/>
      <c r="C55" s="352"/>
      <c r="D55" s="362" t="s">
        <v>24</v>
      </c>
      <c r="E55" s="362" t="s">
        <v>49</v>
      </c>
      <c r="F55" s="362" t="s">
        <v>52</v>
      </c>
      <c r="G55" s="370"/>
      <c r="H55" s="363"/>
      <c r="I55" s="392"/>
      <c r="J55" s="366"/>
      <c r="K55" s="375"/>
      <c r="L55" s="368"/>
      <c r="M55" s="368"/>
      <c r="N55" s="368"/>
      <c r="O55" s="363"/>
    </row>
    <row r="56" spans="1:25" ht="13.5" x14ac:dyDescent="0.25">
      <c r="A56" s="346"/>
      <c r="B56" s="352"/>
      <c r="C56" s="352"/>
      <c r="D56" s="362" t="s">
        <v>24</v>
      </c>
      <c r="E56" s="362" t="s">
        <v>49</v>
      </c>
      <c r="F56" s="393" t="s">
        <v>53</v>
      </c>
      <c r="G56" s="370">
        <v>1</v>
      </c>
      <c r="H56" s="363" t="s">
        <v>19</v>
      </c>
      <c r="I56" s="392">
        <f t="shared" ref="I56:I65" si="4">+K56*0.166666666666667</f>
        <v>0</v>
      </c>
      <c r="J56" s="366">
        <f t="shared" ref="J56:J68" si="5">+K56*0.833333333333333</f>
        <v>0</v>
      </c>
      <c r="K56" s="371"/>
      <c r="L56" s="372" t="s">
        <v>21</v>
      </c>
      <c r="M56" s="372" t="s">
        <v>21</v>
      </c>
      <c r="N56" s="368"/>
      <c r="O56" s="363"/>
    </row>
    <row r="57" spans="1:25" ht="13.5" x14ac:dyDescent="0.25">
      <c r="A57" s="349"/>
      <c r="B57" s="352"/>
      <c r="C57" s="352"/>
      <c r="D57" s="362" t="s">
        <v>24</v>
      </c>
      <c r="E57" s="362" t="s">
        <v>49</v>
      </c>
      <c r="F57" s="393" t="s">
        <v>54</v>
      </c>
      <c r="G57" s="370">
        <v>1</v>
      </c>
      <c r="H57" s="363" t="s">
        <v>19</v>
      </c>
      <c r="I57" s="392">
        <f t="shared" si="4"/>
        <v>0</v>
      </c>
      <c r="J57" s="366">
        <f t="shared" si="5"/>
        <v>0</v>
      </c>
      <c r="K57" s="371"/>
      <c r="L57" s="372" t="s">
        <v>21</v>
      </c>
      <c r="M57" s="372" t="s">
        <v>21</v>
      </c>
      <c r="N57" s="368"/>
      <c r="O57" s="363"/>
    </row>
    <row r="58" spans="1:25" ht="13.5" x14ac:dyDescent="0.25">
      <c r="A58" s="346"/>
      <c r="B58" s="352"/>
      <c r="C58" s="352"/>
      <c r="D58" s="362" t="s">
        <v>24</v>
      </c>
      <c r="E58" s="362" t="s">
        <v>49</v>
      </c>
      <c r="F58" s="393" t="s">
        <v>55</v>
      </c>
      <c r="G58" s="370">
        <v>2</v>
      </c>
      <c r="H58" s="363" t="s">
        <v>19</v>
      </c>
      <c r="I58" s="392">
        <f t="shared" si="4"/>
        <v>0</v>
      </c>
      <c r="J58" s="366">
        <f t="shared" si="5"/>
        <v>0</v>
      </c>
      <c r="K58" s="371"/>
      <c r="L58" s="372" t="s">
        <v>21</v>
      </c>
      <c r="M58" s="368"/>
      <c r="N58" s="368"/>
      <c r="O58" s="374" t="s">
        <v>21</v>
      </c>
    </row>
    <row r="59" spans="1:25" ht="13.5" x14ac:dyDescent="0.25">
      <c r="A59" s="349"/>
      <c r="B59" s="352"/>
      <c r="C59" s="352"/>
      <c r="D59" s="362" t="s">
        <v>24</v>
      </c>
      <c r="E59" s="362" t="s">
        <v>49</v>
      </c>
      <c r="F59" s="393" t="s">
        <v>56</v>
      </c>
      <c r="G59" s="370">
        <v>1</v>
      </c>
      <c r="H59" s="363" t="s">
        <v>19</v>
      </c>
      <c r="I59" s="392">
        <f t="shared" si="4"/>
        <v>0</v>
      </c>
      <c r="J59" s="366">
        <f t="shared" si="5"/>
        <v>0</v>
      </c>
      <c r="K59" s="371"/>
      <c r="L59" s="372" t="s">
        <v>21</v>
      </c>
      <c r="M59" s="372" t="s">
        <v>21</v>
      </c>
      <c r="N59" s="368"/>
      <c r="O59" s="363"/>
      <c r="Q59" s="373"/>
      <c r="R59" s="373"/>
      <c r="S59" s="373"/>
      <c r="T59" s="373"/>
      <c r="U59" s="373"/>
      <c r="V59" s="373"/>
      <c r="W59" s="373"/>
      <c r="X59" s="373"/>
      <c r="Y59" s="373"/>
    </row>
    <row r="60" spans="1:25" ht="13.5" x14ac:dyDescent="0.25">
      <c r="A60" s="349"/>
      <c r="B60" s="352"/>
      <c r="C60" s="352"/>
      <c r="D60" s="362" t="s">
        <v>33</v>
      </c>
      <c r="E60" s="362" t="s">
        <v>49</v>
      </c>
      <c r="F60" s="362" t="s">
        <v>57</v>
      </c>
      <c r="G60" s="370"/>
      <c r="H60" s="363"/>
      <c r="I60" s="392">
        <f t="shared" si="4"/>
        <v>0</v>
      </c>
      <c r="J60" s="366">
        <f t="shared" si="5"/>
        <v>0</v>
      </c>
      <c r="K60" s="375"/>
      <c r="L60" s="368"/>
      <c r="M60" s="368"/>
      <c r="N60" s="368"/>
      <c r="O60" s="363"/>
      <c r="Q60" s="373"/>
      <c r="R60" s="373"/>
      <c r="S60" s="373"/>
      <c r="T60" s="373"/>
      <c r="U60" s="373"/>
      <c r="V60" s="373"/>
      <c r="W60" s="373"/>
      <c r="X60" s="373"/>
      <c r="Y60" s="373"/>
    </row>
    <row r="61" spans="1:25" ht="13.5" x14ac:dyDescent="0.25">
      <c r="A61" s="346"/>
      <c r="B61" s="352"/>
      <c r="C61" s="352"/>
      <c r="D61" s="362" t="s">
        <v>33</v>
      </c>
      <c r="E61" s="362" t="s">
        <v>49</v>
      </c>
      <c r="F61" s="379" t="s">
        <v>58</v>
      </c>
      <c r="G61" s="370">
        <v>1</v>
      </c>
      <c r="H61" s="363" t="s">
        <v>19</v>
      </c>
      <c r="I61" s="392">
        <f t="shared" si="4"/>
        <v>0</v>
      </c>
      <c r="J61" s="366">
        <f t="shared" si="5"/>
        <v>0</v>
      </c>
      <c r="K61" s="371"/>
      <c r="L61" s="372" t="s">
        <v>21</v>
      </c>
      <c r="M61" s="368"/>
      <c r="N61" s="368"/>
      <c r="O61" s="363"/>
      <c r="Q61" s="373"/>
      <c r="R61" s="373"/>
      <c r="S61" s="373"/>
      <c r="T61" s="373"/>
      <c r="U61" s="373"/>
      <c r="V61" s="373"/>
      <c r="W61" s="373"/>
      <c r="X61" s="373"/>
      <c r="Y61" s="373"/>
    </row>
    <row r="62" spans="1:25" ht="13.5" x14ac:dyDescent="0.25">
      <c r="A62" s="346"/>
      <c r="B62" s="352"/>
      <c r="C62" s="352"/>
      <c r="D62" s="362" t="s">
        <v>59</v>
      </c>
      <c r="E62" s="362" t="s">
        <v>49</v>
      </c>
      <c r="F62" s="362" t="s">
        <v>60</v>
      </c>
      <c r="G62" s="370">
        <v>1</v>
      </c>
      <c r="H62" s="363" t="s">
        <v>248</v>
      </c>
      <c r="I62" s="392">
        <f t="shared" si="4"/>
        <v>0</v>
      </c>
      <c r="J62" s="366">
        <f t="shared" si="5"/>
        <v>0</v>
      </c>
      <c r="K62" s="375"/>
      <c r="L62" s="368"/>
      <c r="M62" s="368"/>
      <c r="N62" s="368"/>
      <c r="O62" s="363"/>
      <c r="Q62" s="373"/>
      <c r="R62" s="373"/>
      <c r="S62" s="373"/>
      <c r="T62" s="373"/>
      <c r="U62" s="373"/>
      <c r="V62" s="373"/>
      <c r="W62" s="373"/>
      <c r="X62" s="373"/>
      <c r="Y62" s="373"/>
    </row>
    <row r="63" spans="1:25" ht="13.5" x14ac:dyDescent="0.25">
      <c r="A63" s="349"/>
      <c r="B63" s="352"/>
      <c r="C63" s="352"/>
      <c r="D63" s="362" t="s">
        <v>72</v>
      </c>
      <c r="E63" s="362" t="s">
        <v>49</v>
      </c>
      <c r="F63" s="363" t="s">
        <v>73</v>
      </c>
      <c r="G63" s="370">
        <v>2</v>
      </c>
      <c r="H63" s="363" t="s">
        <v>19</v>
      </c>
      <c r="I63" s="392">
        <f t="shared" si="4"/>
        <v>0</v>
      </c>
      <c r="J63" s="366">
        <f t="shared" si="5"/>
        <v>0</v>
      </c>
      <c r="K63" s="371"/>
      <c r="L63" s="372" t="s">
        <v>21</v>
      </c>
      <c r="M63" s="368"/>
      <c r="N63" s="368"/>
      <c r="O63" s="374" t="s">
        <v>21</v>
      </c>
      <c r="Q63" s="373"/>
      <c r="R63" s="373"/>
      <c r="S63" s="373"/>
      <c r="T63" s="373"/>
      <c r="U63" s="373"/>
      <c r="V63" s="373"/>
      <c r="W63" s="373"/>
      <c r="X63" s="373"/>
    </row>
    <row r="64" spans="1:25" ht="13.5" x14ac:dyDescent="0.25">
      <c r="A64" s="349"/>
      <c r="B64" s="352"/>
      <c r="C64" s="352"/>
      <c r="D64" s="362" t="s">
        <v>74</v>
      </c>
      <c r="E64" s="362" t="s">
        <v>49</v>
      </c>
      <c r="F64" s="394" t="s">
        <v>75</v>
      </c>
      <c r="G64" s="370">
        <v>1</v>
      </c>
      <c r="H64" s="363" t="s">
        <v>19</v>
      </c>
      <c r="I64" s="392">
        <f t="shared" si="4"/>
        <v>0</v>
      </c>
      <c r="J64" s="366">
        <f t="shared" si="5"/>
        <v>0</v>
      </c>
      <c r="K64" s="371"/>
      <c r="L64" s="372" t="s">
        <v>21</v>
      </c>
      <c r="M64" s="372" t="s">
        <v>21</v>
      </c>
      <c r="N64" s="368"/>
      <c r="O64" s="363"/>
      <c r="Q64" s="373"/>
      <c r="R64" s="373"/>
      <c r="S64" s="373"/>
      <c r="T64" s="373"/>
      <c r="U64" s="373"/>
      <c r="V64" s="373"/>
      <c r="W64" s="373"/>
      <c r="X64" s="373"/>
    </row>
    <row r="65" spans="1:25" ht="13.5" x14ac:dyDescent="0.25">
      <c r="A65" s="346"/>
      <c r="B65" s="352"/>
      <c r="C65" s="352"/>
      <c r="D65" s="362" t="s">
        <v>76</v>
      </c>
      <c r="E65" s="362" t="s">
        <v>49</v>
      </c>
      <c r="F65" s="394" t="s">
        <v>77</v>
      </c>
      <c r="G65" s="370">
        <v>1</v>
      </c>
      <c r="H65" s="363" t="s">
        <v>19</v>
      </c>
      <c r="I65" s="392">
        <f t="shared" si="4"/>
        <v>0</v>
      </c>
      <c r="J65" s="366">
        <f t="shared" si="5"/>
        <v>0</v>
      </c>
      <c r="K65" s="371"/>
      <c r="L65" s="372" t="s">
        <v>21</v>
      </c>
      <c r="M65" s="368"/>
      <c r="N65" s="368"/>
      <c r="O65" s="363"/>
      <c r="Q65" s="373"/>
      <c r="R65" s="373"/>
      <c r="S65" s="373"/>
      <c r="T65" s="373"/>
      <c r="U65" s="373"/>
      <c r="V65" s="373"/>
      <c r="W65" s="373"/>
      <c r="X65" s="373"/>
    </row>
    <row r="66" spans="1:25" ht="13.5" x14ac:dyDescent="0.25">
      <c r="A66" s="346"/>
      <c r="B66" s="352"/>
      <c r="C66" s="352"/>
      <c r="D66" s="362"/>
      <c r="E66" s="362"/>
      <c r="F66" s="394" t="s">
        <v>250</v>
      </c>
      <c r="G66" s="370"/>
      <c r="H66" s="363"/>
      <c r="I66" s="392"/>
      <c r="J66" s="366"/>
      <c r="K66" s="371"/>
      <c r="L66" s="372"/>
      <c r="M66" s="368"/>
      <c r="N66" s="368"/>
      <c r="O66" s="363"/>
      <c r="Q66" s="373"/>
      <c r="R66" s="373"/>
      <c r="S66" s="373"/>
      <c r="T66" s="373"/>
      <c r="U66" s="373"/>
      <c r="V66" s="373"/>
      <c r="W66" s="373"/>
      <c r="X66" s="373"/>
    </row>
    <row r="67" spans="1:25" ht="13.5" x14ac:dyDescent="0.25">
      <c r="A67" s="346"/>
      <c r="B67" s="352"/>
      <c r="C67" s="352"/>
      <c r="D67" s="362" t="s">
        <v>78</v>
      </c>
      <c r="E67" s="362" t="s">
        <v>49</v>
      </c>
      <c r="F67" s="376" t="s">
        <v>251</v>
      </c>
      <c r="G67" s="370">
        <v>4</v>
      </c>
      <c r="H67" s="363" t="s">
        <v>252</v>
      </c>
      <c r="I67" s="392">
        <f t="shared" ref="I67:I68" si="6">+K67*0.166666666666667</f>
        <v>0</v>
      </c>
      <c r="J67" s="366">
        <f t="shared" si="5"/>
        <v>0</v>
      </c>
      <c r="K67" s="371"/>
      <c r="L67" s="372"/>
      <c r="M67" s="368"/>
      <c r="N67" s="368"/>
      <c r="O67" s="363"/>
      <c r="Q67" s="373"/>
      <c r="R67" s="373"/>
      <c r="S67" s="373"/>
      <c r="T67" s="373"/>
      <c r="U67" s="373"/>
      <c r="V67" s="373"/>
      <c r="W67" s="373"/>
      <c r="X67" s="373"/>
    </row>
    <row r="68" spans="1:25" ht="13.5" x14ac:dyDescent="0.25">
      <c r="A68" s="349"/>
      <c r="B68" s="352"/>
      <c r="C68" s="352"/>
      <c r="D68" s="362" t="s">
        <v>78</v>
      </c>
      <c r="E68" s="362" t="s">
        <v>49</v>
      </c>
      <c r="F68" s="376" t="s">
        <v>253</v>
      </c>
      <c r="G68" s="370">
        <v>4</v>
      </c>
      <c r="H68" s="363" t="s">
        <v>252</v>
      </c>
      <c r="I68" s="392">
        <f t="shared" si="6"/>
        <v>0</v>
      </c>
      <c r="J68" s="366">
        <f t="shared" si="5"/>
        <v>0</v>
      </c>
      <c r="K68" s="371"/>
      <c r="L68" s="368"/>
      <c r="M68" s="372" t="s">
        <v>21</v>
      </c>
      <c r="N68" s="372" t="s">
        <v>21</v>
      </c>
      <c r="O68" s="374" t="s">
        <v>21</v>
      </c>
      <c r="Q68" s="373"/>
      <c r="R68" s="373"/>
      <c r="S68" s="373"/>
      <c r="T68" s="373"/>
      <c r="U68" s="373"/>
      <c r="V68" s="373"/>
      <c r="W68" s="373"/>
      <c r="X68" s="373"/>
    </row>
    <row r="69" spans="1:25" ht="14.25" thickBot="1" x14ac:dyDescent="0.3">
      <c r="A69" s="346"/>
      <c r="B69" s="352"/>
      <c r="C69" s="352"/>
      <c r="D69" s="380" t="s">
        <v>81</v>
      </c>
      <c r="E69" s="362" t="s">
        <v>49</v>
      </c>
      <c r="F69" s="394" t="s">
        <v>254</v>
      </c>
      <c r="G69" s="370">
        <v>1</v>
      </c>
      <c r="H69" s="363" t="s">
        <v>19</v>
      </c>
      <c r="I69" s="392">
        <f>+K69*0.166666666666667</f>
        <v>0</v>
      </c>
      <c r="J69" s="366">
        <f>+K69*0.833333333333333</f>
        <v>0</v>
      </c>
      <c r="K69" s="371"/>
      <c r="L69" s="372" t="s">
        <v>21</v>
      </c>
      <c r="M69" s="368"/>
      <c r="N69" s="368"/>
      <c r="O69" s="363"/>
      <c r="Q69" s="373"/>
      <c r="R69" s="373"/>
      <c r="S69" s="373"/>
      <c r="T69" s="373"/>
      <c r="U69" s="373"/>
      <c r="V69" s="373"/>
      <c r="W69" s="373"/>
      <c r="X69" s="373"/>
      <c r="Y69" s="373"/>
    </row>
    <row r="70" spans="1:25" ht="15" thickTop="1" thickBot="1" x14ac:dyDescent="0.3">
      <c r="A70" s="346"/>
      <c r="B70" s="352"/>
      <c r="C70" s="352"/>
      <c r="D70" s="384"/>
      <c r="E70" s="385"/>
      <c r="F70" s="385"/>
      <c r="G70" s="384"/>
      <c r="H70" s="386"/>
      <c r="I70" s="387">
        <f>SUM(I53:I69)</f>
        <v>0</v>
      </c>
      <c r="J70" s="387">
        <f>SUM(J53:J69)</f>
        <v>0</v>
      </c>
      <c r="K70" s="386">
        <f>SUM(K52:K69)</f>
        <v>0</v>
      </c>
      <c r="L70" s="385"/>
      <c r="M70" s="385"/>
      <c r="N70" s="385"/>
      <c r="O70" s="386"/>
      <c r="Q70" s="373"/>
      <c r="R70" s="373"/>
      <c r="S70" s="373"/>
      <c r="T70" s="373"/>
      <c r="U70" s="373"/>
      <c r="V70" s="373"/>
      <c r="W70" s="373"/>
      <c r="X70" s="373"/>
    </row>
    <row r="71" spans="1:25" ht="13.5" thickTop="1" x14ac:dyDescent="0.25">
      <c r="A71" s="349"/>
      <c r="B71" s="352"/>
      <c r="C71" s="352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3"/>
      <c r="R71" s="373"/>
      <c r="S71" s="373"/>
      <c r="T71" s="373"/>
      <c r="U71" s="373"/>
      <c r="V71" s="373"/>
      <c r="W71" s="373"/>
      <c r="X71" s="373"/>
    </row>
    <row r="72" spans="1:25" x14ac:dyDescent="0.25">
      <c r="A72" s="346"/>
      <c r="B72" s="352"/>
      <c r="C72" s="352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3"/>
      <c r="R72" s="373"/>
      <c r="S72" s="373"/>
      <c r="T72" s="373"/>
      <c r="U72" s="373"/>
      <c r="V72" s="373"/>
      <c r="W72" s="373"/>
    </row>
    <row r="73" spans="1:25" x14ac:dyDescent="0.25">
      <c r="A73" s="346"/>
      <c r="B73" s="352"/>
      <c r="C73" s="352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3"/>
      <c r="R73" s="373"/>
      <c r="S73" s="373"/>
      <c r="T73" s="373"/>
      <c r="U73" s="373"/>
      <c r="V73" s="373"/>
      <c r="W73" s="373"/>
    </row>
    <row r="74" spans="1:25" x14ac:dyDescent="0.25">
      <c r="A74" s="349"/>
      <c r="B74" s="352"/>
      <c r="C74" s="352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3"/>
      <c r="R74" s="373"/>
      <c r="S74" s="373"/>
      <c r="T74" s="373"/>
      <c r="U74" s="373"/>
      <c r="V74" s="373"/>
      <c r="W74" s="373"/>
    </row>
    <row r="75" spans="1:25" s="34" customFormat="1" x14ac:dyDescent="0.25">
      <c r="A75" s="346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395"/>
      <c r="R75" s="395"/>
      <c r="S75" s="395"/>
      <c r="T75" s="395"/>
      <c r="U75" s="395"/>
      <c r="V75" s="395"/>
      <c r="W75" s="395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3"/>
      <c r="R76" s="373"/>
      <c r="S76" s="373"/>
      <c r="T76" s="373"/>
      <c r="U76" s="373"/>
      <c r="V76" s="373"/>
      <c r="W76" s="373"/>
    </row>
    <row r="77" spans="1:25" s="5" customFormat="1" ht="15.75" x14ac:dyDescent="0.25">
      <c r="A77" s="345"/>
      <c r="B77" s="345"/>
      <c r="C77" s="346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3"/>
      <c r="Q77" s="4"/>
      <c r="R77" s="4"/>
      <c r="S77" s="4"/>
      <c r="T77" s="4"/>
    </row>
    <row r="78" spans="1:25" s="5" customFormat="1" ht="15.75" x14ac:dyDescent="0.25">
      <c r="A78" s="345"/>
      <c r="B78" s="345"/>
      <c r="C78" s="346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3"/>
      <c r="Q78" s="4"/>
      <c r="R78" s="4"/>
      <c r="S78" s="4"/>
      <c r="T78" s="4"/>
    </row>
    <row r="79" spans="1:25" s="5" customFormat="1" ht="15.75" x14ac:dyDescent="0.25">
      <c r="A79" s="345"/>
      <c r="B79" s="345"/>
      <c r="C79" s="346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3"/>
      <c r="Q79" s="4"/>
      <c r="R79" s="4"/>
      <c r="S79" s="4"/>
      <c r="T79" s="4"/>
    </row>
    <row r="80" spans="1:25" s="5" customFormat="1" ht="15.75" x14ac:dyDescent="0.25">
      <c r="A80" s="345"/>
      <c r="B80" s="345"/>
      <c r="C80" s="346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3"/>
      <c r="Q80" s="4"/>
      <c r="R80" s="4"/>
      <c r="S80" s="4"/>
      <c r="T80" s="4"/>
    </row>
    <row r="81" spans="1:30" s="5" customFormat="1" ht="15.75" x14ac:dyDescent="0.25">
      <c r="A81" s="345"/>
      <c r="B81" s="345"/>
      <c r="C81" s="346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88"/>
      <c r="Q81" s="4"/>
      <c r="R81" s="4"/>
      <c r="S81" s="4"/>
      <c r="T81" s="4"/>
    </row>
    <row r="82" spans="1:30" s="5" customFormat="1" x14ac:dyDescent="0.25">
      <c r="A82" s="345"/>
      <c r="B82" s="345"/>
      <c r="C82" s="349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45"/>
      <c r="B83" s="532"/>
      <c r="C83" s="532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45"/>
      <c r="B84" s="350"/>
      <c r="C84" s="351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46"/>
      <c r="C85" s="349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49"/>
      <c r="C86" s="396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46"/>
      <c r="B87" s="34"/>
      <c r="C87" s="396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49"/>
      <c r="B88" s="34"/>
      <c r="C88" s="396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46"/>
      <c r="B89" s="34"/>
      <c r="C89" s="396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49"/>
      <c r="B90" s="34"/>
      <c r="C90" s="396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46"/>
      <c r="B91" s="34"/>
      <c r="C91" s="396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49"/>
      <c r="B92" s="34"/>
      <c r="C92" s="396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46"/>
      <c r="B93" s="34"/>
      <c r="C93" s="396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49"/>
      <c r="B94" s="34"/>
      <c r="C94" s="396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46"/>
      <c r="B95" s="34"/>
      <c r="C95" s="396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49"/>
      <c r="B96" s="34"/>
      <c r="C96" s="396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46"/>
      <c r="B97" s="34"/>
      <c r="C97" s="396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49"/>
      <c r="B98" s="34"/>
      <c r="C98" s="396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46"/>
      <c r="B99" s="34"/>
      <c r="C99" s="396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49"/>
      <c r="B100" s="34"/>
      <c r="C100" s="396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46"/>
      <c r="B101" s="34"/>
      <c r="C101" s="396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49"/>
      <c r="B102" s="34"/>
      <c r="C102" s="396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46"/>
      <c r="C103" s="396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3"/>
      <c r="R103" s="373"/>
      <c r="S103" s="373"/>
      <c r="T103" s="373"/>
      <c r="U103" s="373"/>
      <c r="V103" s="373"/>
      <c r="W103" s="373"/>
    </row>
    <row r="104" spans="1:30" x14ac:dyDescent="0.25">
      <c r="A104" s="349"/>
      <c r="C104" s="397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3"/>
      <c r="R104" s="373"/>
      <c r="S104" s="373"/>
      <c r="T104" s="373"/>
      <c r="U104" s="373"/>
      <c r="V104" s="373"/>
      <c r="W104" s="373"/>
    </row>
    <row r="105" spans="1:30" x14ac:dyDescent="0.25">
      <c r="C105" s="398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3"/>
      <c r="R105" s="373"/>
      <c r="S105" s="373"/>
      <c r="T105" s="373"/>
      <c r="U105" s="373"/>
      <c r="V105" s="373"/>
      <c r="W105" s="373"/>
    </row>
    <row r="106" spans="1:30" x14ac:dyDescent="0.25">
      <c r="C106" s="399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0"/>
      <c r="R106" s="400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0"/>
      <c r="R107" s="400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0"/>
      <c r="R108" s="400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0"/>
      <c r="R109" s="400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0"/>
      <c r="R110" s="400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0"/>
      <c r="R111" s="400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0"/>
      <c r="R112" s="400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0"/>
      <c r="R113" s="400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0"/>
      <c r="R114" s="400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0"/>
      <c r="R115" s="400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0"/>
      <c r="R116" s="400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0"/>
      <c r="R117" s="400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0"/>
      <c r="R118" s="400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0"/>
      <c r="R119" s="400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0"/>
      <c r="R120" s="400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0"/>
      <c r="R121" s="400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0"/>
      <c r="R122" s="400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0"/>
      <c r="R123" s="400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0"/>
      <c r="R124" s="400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G51:H51"/>
    <mergeCell ref="L51:O51"/>
    <mergeCell ref="B83:C83"/>
    <mergeCell ref="D44:O44"/>
    <mergeCell ref="D45:O45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D8:O8"/>
    <mergeCell ref="D3:O3"/>
    <mergeCell ref="D4:O4"/>
    <mergeCell ref="D5:O5"/>
    <mergeCell ref="D6:O6"/>
    <mergeCell ref="D7:O7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48"/>
      <c r="B2" s="348"/>
      <c r="C2" s="555" t="s">
        <v>255</v>
      </c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401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48"/>
      <c r="B3" s="348"/>
      <c r="C3" s="555" t="s">
        <v>1</v>
      </c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401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48"/>
      <c r="B4" s="348"/>
      <c r="C4" s="555" t="s">
        <v>237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</row>
    <row r="5" spans="1:44" s="167" customFormat="1" ht="18" x14ac:dyDescent="0.25">
      <c r="A5" s="348"/>
      <c r="B5" s="348"/>
      <c r="C5" s="555" t="s">
        <v>238</v>
      </c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</row>
    <row r="6" spans="1:44" s="167" customFormat="1" ht="15.75" customHeight="1" x14ac:dyDescent="0.25">
      <c r="A6" s="348"/>
      <c r="B6" s="348"/>
      <c r="C6" s="555" t="s">
        <v>3</v>
      </c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401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48"/>
      <c r="B7" s="348"/>
      <c r="C7" s="555" t="str">
        <f>+OWP_Revisi!D8</f>
        <v>Propinsi ……………………………………………</v>
      </c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 t="s">
        <v>256</v>
      </c>
      <c r="AA7" s="388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48"/>
      <c r="B8" s="348"/>
      <c r="C8" s="556" t="s">
        <v>256</v>
      </c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388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48"/>
      <c r="B9" s="348"/>
      <c r="C9" s="557" t="s">
        <v>257</v>
      </c>
      <c r="D9" s="560" t="s">
        <v>258</v>
      </c>
      <c r="E9" s="563"/>
      <c r="F9" s="566" t="s">
        <v>85</v>
      </c>
      <c r="G9" s="567"/>
      <c r="H9" s="567"/>
      <c r="I9" s="567"/>
      <c r="J9" s="568"/>
      <c r="K9" s="566" t="s">
        <v>259</v>
      </c>
      <c r="L9" s="567"/>
      <c r="M9" s="567"/>
      <c r="N9" s="567"/>
      <c r="O9" s="568"/>
      <c r="P9" s="402"/>
      <c r="Q9" s="566">
        <v>2018</v>
      </c>
      <c r="R9" s="567"/>
      <c r="S9" s="567"/>
      <c r="T9" s="567"/>
      <c r="U9" s="568"/>
      <c r="V9" s="569" t="s">
        <v>87</v>
      </c>
      <c r="W9" s="570"/>
      <c r="X9" s="570"/>
      <c r="Y9" s="571"/>
      <c r="Z9" s="575" t="s">
        <v>88</v>
      </c>
      <c r="AA9" s="388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8"/>
      <c r="D10" s="561"/>
      <c r="E10" s="564"/>
      <c r="F10" s="578" t="s">
        <v>9</v>
      </c>
      <c r="G10" s="579"/>
      <c r="H10" s="580" t="s">
        <v>14</v>
      </c>
      <c r="I10" s="581"/>
      <c r="J10" s="582"/>
      <c r="K10" s="578" t="s">
        <v>9</v>
      </c>
      <c r="L10" s="579"/>
      <c r="M10" s="580" t="s">
        <v>14</v>
      </c>
      <c r="N10" s="581"/>
      <c r="O10" s="582"/>
      <c r="P10" s="403">
        <v>2017</v>
      </c>
      <c r="Q10" s="578" t="s">
        <v>9</v>
      </c>
      <c r="R10" s="579"/>
      <c r="S10" s="580" t="s">
        <v>14</v>
      </c>
      <c r="T10" s="581"/>
      <c r="U10" s="582"/>
      <c r="V10" s="572"/>
      <c r="W10" s="573"/>
      <c r="X10" s="573"/>
      <c r="Y10" s="574"/>
      <c r="Z10" s="576"/>
      <c r="AA10" s="404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9"/>
      <c r="D11" s="562"/>
      <c r="E11" s="565"/>
      <c r="F11" s="572"/>
      <c r="G11" s="574"/>
      <c r="H11" s="353" t="s">
        <v>240</v>
      </c>
      <c r="I11" s="354" t="s">
        <v>241</v>
      </c>
      <c r="J11" s="355" t="s">
        <v>14</v>
      </c>
      <c r="K11" s="572"/>
      <c r="L11" s="574"/>
      <c r="M11" s="353" t="s">
        <v>240</v>
      </c>
      <c r="N11" s="354" t="s">
        <v>241</v>
      </c>
      <c r="O11" s="355" t="s">
        <v>14</v>
      </c>
      <c r="P11" s="56" t="s">
        <v>10</v>
      </c>
      <c r="Q11" s="572"/>
      <c r="R11" s="574"/>
      <c r="S11" s="353" t="s">
        <v>240</v>
      </c>
      <c r="T11" s="354" t="s">
        <v>241</v>
      </c>
      <c r="U11" s="355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77"/>
      <c r="AA11" s="405"/>
      <c r="AB11" s="170"/>
      <c r="AC11" s="170"/>
      <c r="AD11" s="170"/>
      <c r="AE11" s="170"/>
    </row>
    <row r="12" spans="1:44" ht="14.25" thickBot="1" x14ac:dyDescent="0.3">
      <c r="A12" s="406"/>
      <c r="B12" s="406"/>
      <c r="C12" s="65">
        <v>1</v>
      </c>
      <c r="D12" s="321">
        <v>2</v>
      </c>
      <c r="E12" s="320"/>
      <c r="F12" s="583">
        <v>4</v>
      </c>
      <c r="G12" s="584"/>
      <c r="H12" s="65">
        <v>5</v>
      </c>
      <c r="I12" s="407">
        <v>6</v>
      </c>
      <c r="J12" s="64">
        <v>7</v>
      </c>
      <c r="K12" s="583">
        <v>8</v>
      </c>
      <c r="L12" s="584"/>
      <c r="M12" s="65">
        <v>9</v>
      </c>
      <c r="N12" s="407">
        <v>10</v>
      </c>
      <c r="O12" s="64">
        <v>11</v>
      </c>
      <c r="P12" s="65">
        <v>8</v>
      </c>
      <c r="Q12" s="583">
        <v>12</v>
      </c>
      <c r="R12" s="584"/>
      <c r="S12" s="65">
        <v>13</v>
      </c>
      <c r="T12" s="407">
        <v>14</v>
      </c>
      <c r="U12" s="64">
        <v>15</v>
      </c>
      <c r="V12" s="583">
        <v>16</v>
      </c>
      <c r="W12" s="585"/>
      <c r="X12" s="585"/>
      <c r="Y12" s="584"/>
      <c r="Z12" s="320">
        <v>17</v>
      </c>
      <c r="AA12" s="408"/>
    </row>
    <row r="13" spans="1:44" ht="14.25" thickTop="1" x14ac:dyDescent="0.25">
      <c r="A13" s="348"/>
      <c r="B13" s="348"/>
      <c r="C13" s="14" t="s">
        <v>15</v>
      </c>
      <c r="D13" s="14" t="s">
        <v>16</v>
      </c>
      <c r="E13" s="363" t="s">
        <v>17</v>
      </c>
      <c r="F13" s="370"/>
      <c r="G13" s="365"/>
      <c r="H13" s="392"/>
      <c r="I13" s="366"/>
      <c r="J13" s="367"/>
      <c r="K13" s="370"/>
      <c r="L13" s="365"/>
      <c r="M13" s="366"/>
      <c r="N13" s="366"/>
      <c r="O13" s="367"/>
      <c r="P13" s="409"/>
      <c r="Q13" s="370"/>
      <c r="R13" s="365"/>
      <c r="S13" s="366"/>
      <c r="T13" s="366"/>
      <c r="U13" s="367"/>
      <c r="V13" s="409"/>
      <c r="W13" s="410"/>
      <c r="X13" s="410"/>
      <c r="Y13" s="411"/>
      <c r="Z13" s="412"/>
      <c r="AA13" s="368"/>
    </row>
    <row r="14" spans="1:44" x14ac:dyDescent="0.25">
      <c r="A14" s="348">
        <v>0</v>
      </c>
      <c r="B14" s="348">
        <v>0</v>
      </c>
      <c r="C14" s="14" t="s">
        <v>15</v>
      </c>
      <c r="D14" s="14" t="s">
        <v>16</v>
      </c>
      <c r="E14" s="369" t="s">
        <v>242</v>
      </c>
      <c r="F14" s="370">
        <v>1</v>
      </c>
      <c r="G14" s="363" t="s">
        <v>19</v>
      </c>
      <c r="H14" s="366">
        <f>+J14*0.166666666666667</f>
        <v>0</v>
      </c>
      <c r="I14" s="366">
        <f>+J14*0.833333333333333</f>
        <v>0</v>
      </c>
      <c r="J14" s="371"/>
      <c r="K14" s="370"/>
      <c r="L14" s="363" t="str">
        <f>+G14</f>
        <v>Laporan</v>
      </c>
      <c r="M14" s="366">
        <f>+O14*0.166666666666667</f>
        <v>0</v>
      </c>
      <c r="N14" s="366">
        <f>+O14*0.833333333333333</f>
        <v>0</v>
      </c>
      <c r="O14" s="371">
        <v>0</v>
      </c>
      <c r="P14" s="413">
        <v>20000</v>
      </c>
      <c r="Q14" s="370"/>
      <c r="R14" s="363" t="str">
        <f>+G14</f>
        <v>Laporan</v>
      </c>
      <c r="S14" s="366">
        <f>+U14*0.166666666666667</f>
        <v>0</v>
      </c>
      <c r="T14" s="366">
        <f>+U14*0.833333333333333</f>
        <v>0</v>
      </c>
      <c r="U14" s="371">
        <v>0</v>
      </c>
      <c r="V14" s="414"/>
      <c r="W14" s="366"/>
      <c r="X14" s="415"/>
      <c r="Y14" s="416"/>
      <c r="Z14" s="362"/>
      <c r="AA14" s="417"/>
    </row>
    <row r="15" spans="1:44" x14ac:dyDescent="0.25">
      <c r="A15" s="348">
        <v>0</v>
      </c>
      <c r="B15" s="348">
        <v>0</v>
      </c>
      <c r="C15" s="14" t="s">
        <v>15</v>
      </c>
      <c r="D15" s="14" t="s">
        <v>16</v>
      </c>
      <c r="E15" s="369" t="s">
        <v>22</v>
      </c>
      <c r="F15" s="370">
        <v>3</v>
      </c>
      <c r="G15" s="363" t="s">
        <v>19</v>
      </c>
      <c r="H15" s="366">
        <f>+J15*0.166666666666667</f>
        <v>0</v>
      </c>
      <c r="I15" s="366">
        <f>+J15*0.833333333333333</f>
        <v>0</v>
      </c>
      <c r="J15" s="371"/>
      <c r="K15" s="370"/>
      <c r="L15" s="363" t="str">
        <f t="shared" ref="L15:L16" si="0">+G15</f>
        <v>Laporan</v>
      </c>
      <c r="M15" s="366">
        <f>+O15*0.166666666666667</f>
        <v>0</v>
      </c>
      <c r="N15" s="366">
        <f>+O15*0.833333333333333</f>
        <v>0</v>
      </c>
      <c r="O15" s="371">
        <v>0</v>
      </c>
      <c r="P15" s="413">
        <v>5000</v>
      </c>
      <c r="Q15" s="370"/>
      <c r="R15" s="363" t="str">
        <f>+G15</f>
        <v>Laporan</v>
      </c>
      <c r="S15" s="366">
        <f>+U15*0.166666666666667</f>
        <v>0</v>
      </c>
      <c r="T15" s="366">
        <f>+U15*0.833333333333333</f>
        <v>0</v>
      </c>
      <c r="U15" s="371">
        <v>0</v>
      </c>
      <c r="V15" s="414"/>
      <c r="W15" s="366"/>
      <c r="X15" s="415"/>
      <c r="Y15" s="416"/>
      <c r="Z15" s="362"/>
      <c r="AA15" s="417"/>
    </row>
    <row r="16" spans="1:44" x14ac:dyDescent="0.25">
      <c r="A16" s="348"/>
      <c r="B16" s="348"/>
      <c r="C16" s="14" t="s">
        <v>15</v>
      </c>
      <c r="D16" s="14" t="s">
        <v>16</v>
      </c>
      <c r="E16" s="369" t="s">
        <v>243</v>
      </c>
      <c r="F16" s="370">
        <v>11</v>
      </c>
      <c r="G16" s="363" t="s">
        <v>19</v>
      </c>
      <c r="H16" s="366">
        <f>+J16*0.166666666666667</f>
        <v>0</v>
      </c>
      <c r="I16" s="366">
        <f>+J16*0.833333333333333</f>
        <v>0</v>
      </c>
      <c r="J16" s="371"/>
      <c r="K16" s="370"/>
      <c r="L16" s="363" t="str">
        <f t="shared" si="0"/>
        <v>Laporan</v>
      </c>
      <c r="M16" s="366">
        <f>+O16*0.166666666666667</f>
        <v>0</v>
      </c>
      <c r="N16" s="366">
        <f>+O16*0.833333333333333</f>
        <v>0</v>
      </c>
      <c r="O16" s="371">
        <v>0</v>
      </c>
      <c r="P16" s="413"/>
      <c r="Q16" s="370"/>
      <c r="R16" s="363" t="str">
        <f>+G16</f>
        <v>Laporan</v>
      </c>
      <c r="S16" s="366">
        <f>+U16*0.166666666666667</f>
        <v>0</v>
      </c>
      <c r="T16" s="366">
        <f>+U16*0.833333333333333</f>
        <v>0</v>
      </c>
      <c r="U16" s="371">
        <v>0</v>
      </c>
      <c r="V16" s="414"/>
      <c r="W16" s="366"/>
      <c r="X16" s="415"/>
      <c r="Y16" s="416"/>
      <c r="Z16" s="362"/>
      <c r="AA16" s="417"/>
    </row>
    <row r="17" spans="1:30" x14ac:dyDescent="0.25">
      <c r="A17" s="348">
        <v>0</v>
      </c>
      <c r="B17" s="348">
        <v>0</v>
      </c>
      <c r="C17" s="14" t="s">
        <v>24</v>
      </c>
      <c r="D17" s="14" t="s">
        <v>16</v>
      </c>
      <c r="E17" s="363" t="s">
        <v>25</v>
      </c>
      <c r="F17" s="370"/>
      <c r="G17" s="363"/>
      <c r="H17" s="366"/>
      <c r="I17" s="366"/>
      <c r="J17" s="375"/>
      <c r="K17" s="370"/>
      <c r="L17" s="363"/>
      <c r="M17" s="366"/>
      <c r="N17" s="366"/>
      <c r="O17" s="375"/>
      <c r="P17" s="413"/>
      <c r="Q17" s="370"/>
      <c r="R17" s="363"/>
      <c r="S17" s="366"/>
      <c r="T17" s="366"/>
      <c r="U17" s="375"/>
      <c r="V17" s="414"/>
      <c r="W17" s="366"/>
      <c r="X17" s="415"/>
      <c r="Y17" s="416"/>
      <c r="Z17" s="362"/>
      <c r="AA17" s="417"/>
    </row>
    <row r="18" spans="1:30" x14ac:dyDescent="0.25">
      <c r="A18" s="348">
        <v>0</v>
      </c>
      <c r="B18" s="348">
        <v>0</v>
      </c>
      <c r="C18" s="14" t="s">
        <v>24</v>
      </c>
      <c r="D18" s="14" t="s">
        <v>16</v>
      </c>
      <c r="E18" s="369" t="s">
        <v>26</v>
      </c>
      <c r="F18" s="370">
        <v>1</v>
      </c>
      <c r="G18" s="363" t="s">
        <v>19</v>
      </c>
      <c r="H18" s="366">
        <f>+J18*0.166666666666667</f>
        <v>0</v>
      </c>
      <c r="I18" s="366">
        <f>+J18*0.833333333333333</f>
        <v>0</v>
      </c>
      <c r="J18" s="371"/>
      <c r="K18" s="370"/>
      <c r="L18" s="363" t="str">
        <f>+G18</f>
        <v>Laporan</v>
      </c>
      <c r="M18" s="366">
        <f>+O18*0.166666666666667</f>
        <v>0</v>
      </c>
      <c r="N18" s="366">
        <f>+O18*0.833333333333333</f>
        <v>0</v>
      </c>
      <c r="O18" s="371">
        <v>0</v>
      </c>
      <c r="P18" s="413">
        <v>35000</v>
      </c>
      <c r="Q18" s="370"/>
      <c r="R18" s="363" t="str">
        <f>+G18</f>
        <v>Laporan</v>
      </c>
      <c r="S18" s="366">
        <f>+U18*0.166666666666667</f>
        <v>0</v>
      </c>
      <c r="T18" s="366">
        <f>+U18*0.833333333333333</f>
        <v>0</v>
      </c>
      <c r="U18" s="371">
        <v>0</v>
      </c>
      <c r="V18" s="414"/>
      <c r="W18" s="366"/>
      <c r="X18" s="415"/>
      <c r="Y18" s="416"/>
      <c r="Z18" s="362"/>
      <c r="AA18" s="417"/>
    </row>
    <row r="19" spans="1:30" x14ac:dyDescent="0.25">
      <c r="A19" s="348">
        <v>4</v>
      </c>
      <c r="B19" s="348" t="s">
        <v>97</v>
      </c>
      <c r="C19" s="14" t="s">
        <v>24</v>
      </c>
      <c r="D19" s="14" t="s">
        <v>16</v>
      </c>
      <c r="E19" s="369" t="s">
        <v>27</v>
      </c>
      <c r="F19" s="370">
        <v>1</v>
      </c>
      <c r="G19" s="363" t="s">
        <v>19</v>
      </c>
      <c r="H19" s="366">
        <f>+J19*0.166666666666667</f>
        <v>0</v>
      </c>
      <c r="I19" s="366">
        <f>+J19*0.833333333333333</f>
        <v>0</v>
      </c>
      <c r="J19" s="371"/>
      <c r="K19" s="370"/>
      <c r="L19" s="363" t="str">
        <f>+G19</f>
        <v>Laporan</v>
      </c>
      <c r="M19" s="366">
        <f>+O19*0.166666666666667</f>
        <v>0</v>
      </c>
      <c r="N19" s="366">
        <f>+O19*0.833333333333333</f>
        <v>0</v>
      </c>
      <c r="O19" s="371">
        <v>0</v>
      </c>
      <c r="P19" s="413">
        <v>60000</v>
      </c>
      <c r="Q19" s="370"/>
      <c r="R19" s="363" t="str">
        <f t="shared" ref="R19:R22" si="1">+G19</f>
        <v>Laporan</v>
      </c>
      <c r="S19" s="366">
        <f>+U19*0.166666666666667</f>
        <v>0</v>
      </c>
      <c r="T19" s="366">
        <f>+U19*0.833333333333333</f>
        <v>0</v>
      </c>
      <c r="U19" s="371">
        <v>0</v>
      </c>
      <c r="V19" s="418"/>
      <c r="W19" s="366"/>
      <c r="X19" s="419"/>
      <c r="Y19" s="420"/>
      <c r="Z19" s="362"/>
      <c r="AA19" s="421"/>
      <c r="AD19" s="421"/>
    </row>
    <row r="20" spans="1:30" x14ac:dyDescent="0.25">
      <c r="A20" s="422"/>
      <c r="B20" s="422"/>
      <c r="C20" s="14" t="s">
        <v>24</v>
      </c>
      <c r="D20" s="14" t="s">
        <v>16</v>
      </c>
      <c r="E20" s="369" t="s">
        <v>28</v>
      </c>
      <c r="F20" s="370">
        <v>1</v>
      </c>
      <c r="G20" s="363" t="s">
        <v>19</v>
      </c>
      <c r="H20" s="366">
        <f>+J20*0.166666666666667</f>
        <v>0</v>
      </c>
      <c r="I20" s="366">
        <f>+J20*0.833333333333333</f>
        <v>0</v>
      </c>
      <c r="J20" s="371"/>
      <c r="K20" s="370"/>
      <c r="L20" s="363" t="str">
        <f t="shared" ref="L20:L21" si="2">+G20</f>
        <v>Laporan</v>
      </c>
      <c r="M20" s="366">
        <f>+O20*0.166666666666667</f>
        <v>0</v>
      </c>
      <c r="N20" s="366">
        <f>+O20*0.833333333333333</f>
        <v>0</v>
      </c>
      <c r="O20" s="371">
        <v>0</v>
      </c>
      <c r="P20" s="413"/>
      <c r="Q20" s="370"/>
      <c r="R20" s="363" t="str">
        <f t="shared" si="1"/>
        <v>Laporan</v>
      </c>
      <c r="S20" s="366">
        <f>+U20*0.166666666666667</f>
        <v>0</v>
      </c>
      <c r="T20" s="366">
        <f>+U20*0.833333333333333</f>
        <v>0</v>
      </c>
      <c r="U20" s="371">
        <v>0</v>
      </c>
      <c r="V20" s="414"/>
      <c r="W20" s="366"/>
      <c r="X20" s="415"/>
      <c r="Y20" s="416"/>
      <c r="Z20" s="362"/>
      <c r="AA20" s="417"/>
    </row>
    <row r="21" spans="1:30" x14ac:dyDescent="0.25">
      <c r="A21" s="422"/>
      <c r="B21" s="422"/>
      <c r="C21" s="14" t="s">
        <v>24</v>
      </c>
      <c r="D21" s="14" t="s">
        <v>16</v>
      </c>
      <c r="E21" s="369" t="s">
        <v>29</v>
      </c>
      <c r="F21" s="370">
        <v>1</v>
      </c>
      <c r="G21" s="363" t="s">
        <v>19</v>
      </c>
      <c r="H21" s="366">
        <f>+J21*0.166666666666667</f>
        <v>0</v>
      </c>
      <c r="I21" s="366">
        <f>+J21*0.833333333333333</f>
        <v>0</v>
      </c>
      <c r="J21" s="371"/>
      <c r="K21" s="370"/>
      <c r="L21" s="363" t="str">
        <f t="shared" si="2"/>
        <v>Laporan</v>
      </c>
      <c r="M21" s="366">
        <f>+O21*0.166666666666667</f>
        <v>0</v>
      </c>
      <c r="N21" s="366">
        <f>+O21*0.833333333333333</f>
        <v>0</v>
      </c>
      <c r="O21" s="371">
        <v>0</v>
      </c>
      <c r="P21" s="413">
        <v>15000</v>
      </c>
      <c r="Q21" s="370"/>
      <c r="R21" s="363" t="str">
        <f t="shared" si="1"/>
        <v>Laporan</v>
      </c>
      <c r="S21" s="366">
        <f>+U21*0.166666666666667</f>
        <v>0</v>
      </c>
      <c r="T21" s="366">
        <f>+U21*0.833333333333333</f>
        <v>0</v>
      </c>
      <c r="U21" s="371">
        <v>0</v>
      </c>
      <c r="V21" s="414"/>
      <c r="W21" s="366"/>
      <c r="X21" s="415"/>
      <c r="Y21" s="416"/>
      <c r="Z21" s="362"/>
      <c r="AA21" s="417"/>
    </row>
    <row r="22" spans="1:30" x14ac:dyDescent="0.25">
      <c r="A22" s="422"/>
      <c r="B22" s="422"/>
      <c r="C22" s="14" t="s">
        <v>24</v>
      </c>
      <c r="D22" s="14" t="s">
        <v>16</v>
      </c>
      <c r="E22" s="369" t="s">
        <v>30</v>
      </c>
      <c r="F22" s="370">
        <v>1</v>
      </c>
      <c r="G22" s="363" t="s">
        <v>19</v>
      </c>
      <c r="H22" s="366">
        <f>+J22*0.166666666666667</f>
        <v>0</v>
      </c>
      <c r="I22" s="366">
        <f>+J22*0.833333333333333</f>
        <v>0</v>
      </c>
      <c r="J22" s="371"/>
      <c r="K22" s="370"/>
      <c r="L22" s="363" t="s">
        <v>260</v>
      </c>
      <c r="M22" s="366">
        <f>+O22*0.166666666666667</f>
        <v>0</v>
      </c>
      <c r="N22" s="366">
        <f>+O22*0.833333333333333</f>
        <v>0</v>
      </c>
      <c r="O22" s="371">
        <v>0</v>
      </c>
      <c r="P22" s="413"/>
      <c r="Q22" s="370"/>
      <c r="R22" s="363" t="str">
        <f t="shared" si="1"/>
        <v>Laporan</v>
      </c>
      <c r="S22" s="366">
        <f>+U22*0.166666666666667</f>
        <v>0</v>
      </c>
      <c r="T22" s="366">
        <f>+U22*0.833333333333333</f>
        <v>0</v>
      </c>
      <c r="U22" s="371">
        <v>0</v>
      </c>
      <c r="V22" s="418"/>
      <c r="W22" s="366"/>
      <c r="X22" s="419"/>
      <c r="Y22" s="420"/>
      <c r="Z22" s="362"/>
      <c r="AA22" s="421"/>
      <c r="AD22" s="421"/>
    </row>
    <row r="23" spans="1:30" x14ac:dyDescent="0.25">
      <c r="A23" s="422"/>
      <c r="B23" s="422"/>
      <c r="C23" s="14" t="s">
        <v>31</v>
      </c>
      <c r="D23" s="14" t="s">
        <v>16</v>
      </c>
      <c r="E23" s="362" t="s">
        <v>32</v>
      </c>
      <c r="F23" s="370"/>
      <c r="G23" s="363"/>
      <c r="H23" s="366"/>
      <c r="I23" s="366"/>
      <c r="J23" s="375"/>
      <c r="K23" s="370"/>
      <c r="L23" s="363"/>
      <c r="M23" s="366"/>
      <c r="N23" s="366"/>
      <c r="O23" s="375"/>
      <c r="P23" s="423"/>
      <c r="Q23" s="370"/>
      <c r="R23" s="363"/>
      <c r="S23" s="366"/>
      <c r="T23" s="366"/>
      <c r="U23" s="375"/>
      <c r="V23" s="414"/>
      <c r="W23" s="366"/>
      <c r="X23" s="415"/>
      <c r="Y23" s="416"/>
      <c r="Z23" s="424"/>
      <c r="AA23" s="417"/>
    </row>
    <row r="24" spans="1:30" x14ac:dyDescent="0.25">
      <c r="A24" s="422"/>
      <c r="B24" s="422"/>
      <c r="C24" s="14" t="s">
        <v>31</v>
      </c>
      <c r="D24" s="14" t="s">
        <v>16</v>
      </c>
      <c r="E24" s="376" t="s">
        <v>244</v>
      </c>
      <c r="F24" s="370">
        <v>3</v>
      </c>
      <c r="G24" s="363" t="s">
        <v>19</v>
      </c>
      <c r="H24" s="366">
        <f>+J24*0.166666666666667</f>
        <v>0</v>
      </c>
      <c r="I24" s="366">
        <f>+J24*0.833333333333333</f>
        <v>0</v>
      </c>
      <c r="J24" s="371"/>
      <c r="K24" s="370"/>
      <c r="L24" s="363" t="str">
        <f>+G24</f>
        <v>Laporan</v>
      </c>
      <c r="M24" s="366">
        <f>+O24*0.166666666666667</f>
        <v>0</v>
      </c>
      <c r="N24" s="366">
        <f>+O24*0.833333333333333</f>
        <v>0</v>
      </c>
      <c r="O24" s="371">
        <v>0</v>
      </c>
      <c r="P24" s="413">
        <v>25</v>
      </c>
      <c r="Q24" s="370"/>
      <c r="R24" s="363" t="str">
        <f>+G24</f>
        <v>Laporan</v>
      </c>
      <c r="S24" s="366">
        <f>+U24*0.166666666666667</f>
        <v>0</v>
      </c>
      <c r="T24" s="366">
        <f>+U24*0.833333333333333</f>
        <v>0</v>
      </c>
      <c r="U24" s="371">
        <v>0</v>
      </c>
      <c r="V24" s="414"/>
      <c r="W24" s="366"/>
      <c r="X24" s="415"/>
      <c r="Y24" s="416"/>
      <c r="Z24" s="362"/>
      <c r="AA24" s="417"/>
    </row>
    <row r="25" spans="1:30" x14ac:dyDescent="0.25">
      <c r="A25" s="348"/>
      <c r="B25" s="348"/>
      <c r="C25" s="14" t="s">
        <v>33</v>
      </c>
      <c r="D25" s="14" t="s">
        <v>16</v>
      </c>
      <c r="E25" s="362" t="s">
        <v>34</v>
      </c>
      <c r="F25" s="370"/>
      <c r="G25" s="363"/>
      <c r="H25" s="366"/>
      <c r="I25" s="366"/>
      <c r="J25" s="375"/>
      <c r="K25" s="370"/>
      <c r="L25" s="363"/>
      <c r="M25" s="366"/>
      <c r="N25" s="366"/>
      <c r="O25" s="375"/>
      <c r="P25" s="413"/>
      <c r="Q25" s="370"/>
      <c r="R25" s="363"/>
      <c r="S25" s="366"/>
      <c r="T25" s="366"/>
      <c r="U25" s="375"/>
      <c r="V25" s="414"/>
      <c r="W25" s="366"/>
      <c r="X25" s="415"/>
      <c r="Y25" s="416"/>
      <c r="Z25" s="362"/>
      <c r="AA25" s="417"/>
    </row>
    <row r="26" spans="1:30" x14ac:dyDescent="0.25">
      <c r="A26" s="348"/>
      <c r="B26" s="348"/>
      <c r="C26" s="14" t="s">
        <v>33</v>
      </c>
      <c r="D26" s="14" t="s">
        <v>16</v>
      </c>
      <c r="E26" s="362" t="s">
        <v>35</v>
      </c>
      <c r="F26" s="370"/>
      <c r="G26" s="363"/>
      <c r="H26" s="366"/>
      <c r="I26" s="366"/>
      <c r="J26" s="375"/>
      <c r="K26" s="370"/>
      <c r="L26" s="363"/>
      <c r="M26" s="366"/>
      <c r="N26" s="366"/>
      <c r="O26" s="375"/>
      <c r="P26" s="413"/>
      <c r="Q26" s="370"/>
      <c r="R26" s="363"/>
      <c r="S26" s="366"/>
      <c r="T26" s="366"/>
      <c r="U26" s="375"/>
      <c r="V26" s="414"/>
      <c r="W26" s="366"/>
      <c r="X26" s="415"/>
      <c r="Y26" s="416"/>
      <c r="Z26" s="362"/>
      <c r="AA26" s="417"/>
    </row>
    <row r="27" spans="1:30" x14ac:dyDescent="0.25">
      <c r="A27" s="348"/>
      <c r="B27" s="348"/>
      <c r="C27" s="14" t="s">
        <v>33</v>
      </c>
      <c r="D27" s="14" t="s">
        <v>16</v>
      </c>
      <c r="E27" s="379" t="s">
        <v>36</v>
      </c>
      <c r="F27" s="370">
        <v>1</v>
      </c>
      <c r="G27" s="363" t="s">
        <v>19</v>
      </c>
      <c r="H27" s="366">
        <f>+J27*0.166666666666667</f>
        <v>0</v>
      </c>
      <c r="I27" s="366">
        <f>+J27*0.833333333333333</f>
        <v>0</v>
      </c>
      <c r="J27" s="371"/>
      <c r="K27" s="370"/>
      <c r="L27" s="363" t="str">
        <f t="shared" ref="L27:L30" si="3">+G27</f>
        <v>Laporan</v>
      </c>
      <c r="M27" s="366">
        <f>+O27*0.166666666666667</f>
        <v>0</v>
      </c>
      <c r="N27" s="366">
        <f>+O27*0.833333333333333</f>
        <v>0</v>
      </c>
      <c r="O27" s="371">
        <v>0</v>
      </c>
      <c r="P27" s="413"/>
      <c r="Q27" s="370"/>
      <c r="R27" s="363" t="str">
        <f t="shared" ref="R27:R30" si="4">+G27</f>
        <v>Laporan</v>
      </c>
      <c r="S27" s="366">
        <f>+U27*0.166666666666667</f>
        <v>0</v>
      </c>
      <c r="T27" s="366">
        <f>+U27*0.833333333333333</f>
        <v>0</v>
      </c>
      <c r="U27" s="371">
        <v>0</v>
      </c>
      <c r="V27" s="414"/>
      <c r="W27" s="366"/>
      <c r="X27" s="415"/>
      <c r="Y27" s="416"/>
      <c r="Z27" s="362"/>
      <c r="AA27" s="417"/>
    </row>
    <row r="28" spans="1:30" x14ac:dyDescent="0.25">
      <c r="A28" s="348"/>
      <c r="B28" s="348"/>
      <c r="C28" s="14" t="s">
        <v>33</v>
      </c>
      <c r="D28" s="14" t="s">
        <v>16</v>
      </c>
      <c r="E28" s="379" t="s">
        <v>38</v>
      </c>
      <c r="F28" s="370">
        <v>1</v>
      </c>
      <c r="G28" s="363" t="s">
        <v>19</v>
      </c>
      <c r="H28" s="366">
        <f>+J28*0.166666666666667</f>
        <v>0</v>
      </c>
      <c r="I28" s="366">
        <f>+J28*0.833333333333333</f>
        <v>0</v>
      </c>
      <c r="J28" s="371"/>
      <c r="K28" s="370"/>
      <c r="L28" s="363" t="str">
        <f t="shared" si="3"/>
        <v>Laporan</v>
      </c>
      <c r="M28" s="366">
        <f>+O28*0.166666666666667</f>
        <v>0</v>
      </c>
      <c r="N28" s="366">
        <f>+O28*0.833333333333333</f>
        <v>0</v>
      </c>
      <c r="O28" s="371">
        <v>0</v>
      </c>
      <c r="P28" s="413"/>
      <c r="Q28" s="370"/>
      <c r="R28" s="363" t="str">
        <f t="shared" si="4"/>
        <v>Laporan</v>
      </c>
      <c r="S28" s="366">
        <f>+U28*0.166666666666667</f>
        <v>0</v>
      </c>
      <c r="T28" s="366">
        <f>+U28*0.833333333333333</f>
        <v>0</v>
      </c>
      <c r="U28" s="371">
        <v>0</v>
      </c>
      <c r="V28" s="414"/>
      <c r="W28" s="366"/>
      <c r="X28" s="415"/>
      <c r="Y28" s="416"/>
      <c r="Z28" s="362"/>
      <c r="AA28" s="417"/>
    </row>
    <row r="29" spans="1:30" x14ac:dyDescent="0.25">
      <c r="A29" s="348"/>
      <c r="B29" s="348"/>
      <c r="C29" s="14" t="s">
        <v>33</v>
      </c>
      <c r="D29" s="14" t="s">
        <v>16</v>
      </c>
      <c r="E29" s="379" t="s">
        <v>39</v>
      </c>
      <c r="F29" s="370">
        <v>1</v>
      </c>
      <c r="G29" s="363" t="s">
        <v>19</v>
      </c>
      <c r="H29" s="366">
        <f>+J29*0.166666666666667</f>
        <v>0</v>
      </c>
      <c r="I29" s="366">
        <f>+J29*0.833333333333333</f>
        <v>0</v>
      </c>
      <c r="J29" s="371"/>
      <c r="K29" s="370"/>
      <c r="L29" s="363" t="str">
        <f t="shared" si="3"/>
        <v>Laporan</v>
      </c>
      <c r="M29" s="366">
        <f>+O29*0.166666666666667</f>
        <v>0</v>
      </c>
      <c r="N29" s="366">
        <f>+O29*0.833333333333333</f>
        <v>0</v>
      </c>
      <c r="O29" s="371">
        <v>0</v>
      </c>
      <c r="P29" s="413">
        <v>5000</v>
      </c>
      <c r="Q29" s="370"/>
      <c r="R29" s="363" t="str">
        <f t="shared" si="4"/>
        <v>Laporan</v>
      </c>
      <c r="S29" s="366">
        <f>+U29*0.166666666666667</f>
        <v>0</v>
      </c>
      <c r="T29" s="366">
        <f>+U29*0.833333333333333</f>
        <v>0</v>
      </c>
      <c r="U29" s="371">
        <v>0</v>
      </c>
      <c r="V29" s="414"/>
      <c r="W29" s="366"/>
      <c r="X29" s="415"/>
      <c r="Y29" s="416"/>
      <c r="Z29" s="362"/>
      <c r="AA29" s="417"/>
    </row>
    <row r="30" spans="1:30" x14ac:dyDescent="0.25">
      <c r="A30" s="422"/>
      <c r="B30" s="422"/>
      <c r="C30" s="14" t="s">
        <v>33</v>
      </c>
      <c r="D30" s="14" t="s">
        <v>16</v>
      </c>
      <c r="E30" s="379" t="s">
        <v>40</v>
      </c>
      <c r="F30" s="370">
        <v>1</v>
      </c>
      <c r="G30" s="363" t="s">
        <v>19</v>
      </c>
      <c r="H30" s="366">
        <f>+J30*0.166666666666667</f>
        <v>0</v>
      </c>
      <c r="I30" s="366">
        <f>+J30*0.833333333333333</f>
        <v>0</v>
      </c>
      <c r="J30" s="371"/>
      <c r="K30" s="370"/>
      <c r="L30" s="363" t="str">
        <f t="shared" si="3"/>
        <v>Laporan</v>
      </c>
      <c r="M30" s="366">
        <f>+O30*0.166666666666667</f>
        <v>0</v>
      </c>
      <c r="N30" s="366">
        <f>+O30*0.833333333333333</f>
        <v>0</v>
      </c>
      <c r="O30" s="371">
        <v>0</v>
      </c>
      <c r="P30" s="423"/>
      <c r="Q30" s="370"/>
      <c r="R30" s="363" t="str">
        <f t="shared" si="4"/>
        <v>Laporan</v>
      </c>
      <c r="S30" s="366">
        <f>+U30*0.166666666666667</f>
        <v>0</v>
      </c>
      <c r="T30" s="366">
        <f>+U30*0.833333333333333</f>
        <v>0</v>
      </c>
      <c r="U30" s="371">
        <v>0</v>
      </c>
      <c r="V30" s="414"/>
      <c r="W30" s="366"/>
      <c r="X30" s="415"/>
      <c r="Y30" s="416"/>
      <c r="Z30" s="424"/>
      <c r="AA30" s="417"/>
    </row>
    <row r="31" spans="1:30" x14ac:dyDescent="0.25">
      <c r="A31" s="422"/>
      <c r="B31" s="422"/>
      <c r="C31" s="14" t="s">
        <v>33</v>
      </c>
      <c r="D31" s="14" t="s">
        <v>16</v>
      </c>
      <c r="E31" s="362" t="s">
        <v>245</v>
      </c>
      <c r="F31" s="370"/>
      <c r="G31" s="363"/>
      <c r="H31" s="366"/>
      <c r="I31" s="366"/>
      <c r="J31" s="375"/>
      <c r="K31" s="370"/>
      <c r="L31" s="363"/>
      <c r="M31" s="366"/>
      <c r="N31" s="366"/>
      <c r="O31" s="375"/>
      <c r="P31" s="413"/>
      <c r="Q31" s="370"/>
      <c r="R31" s="363"/>
      <c r="S31" s="366"/>
      <c r="T31" s="366"/>
      <c r="U31" s="375"/>
      <c r="V31" s="414"/>
      <c r="W31" s="366"/>
      <c r="X31" s="415"/>
      <c r="Y31" s="416"/>
      <c r="Z31" s="362"/>
      <c r="AA31" s="417"/>
    </row>
    <row r="32" spans="1:30" x14ac:dyDescent="0.25">
      <c r="A32" s="348"/>
      <c r="B32" s="348"/>
      <c r="C32" s="14" t="s">
        <v>33</v>
      </c>
      <c r="D32" s="14" t="s">
        <v>16</v>
      </c>
      <c r="E32" s="379" t="s">
        <v>246</v>
      </c>
      <c r="F32" s="370">
        <v>7</v>
      </c>
      <c r="G32" s="363" t="s">
        <v>19</v>
      </c>
      <c r="H32" s="366">
        <f>+J32*0.166666666666667</f>
        <v>0</v>
      </c>
      <c r="I32" s="366">
        <f>+J32*0.833333333333333</f>
        <v>0</v>
      </c>
      <c r="J32" s="371"/>
      <c r="K32" s="370"/>
      <c r="L32" s="363" t="str">
        <f>+G32</f>
        <v>Laporan</v>
      </c>
      <c r="M32" s="366">
        <f>+O32*0.166666666666667</f>
        <v>0</v>
      </c>
      <c r="N32" s="366">
        <f>+O32*0.833333333333333</f>
        <v>0</v>
      </c>
      <c r="O32" s="371">
        <v>0</v>
      </c>
      <c r="P32" s="413">
        <v>17.5</v>
      </c>
      <c r="Q32" s="370"/>
      <c r="R32" s="363" t="str">
        <f t="shared" ref="R32:R35" si="5">+G32</f>
        <v>Laporan</v>
      </c>
      <c r="S32" s="366">
        <f>+U32*0.166666666666667</f>
        <v>0</v>
      </c>
      <c r="T32" s="366">
        <f>+U32*0.833333333333333</f>
        <v>0</v>
      </c>
      <c r="U32" s="371">
        <v>0</v>
      </c>
      <c r="V32" s="414"/>
      <c r="W32" s="366"/>
      <c r="X32" s="415"/>
      <c r="Y32" s="416"/>
      <c r="Z32" s="362"/>
      <c r="AA32" s="417"/>
    </row>
    <row r="33" spans="1:27" x14ac:dyDescent="0.25">
      <c r="A33" s="348"/>
      <c r="B33" s="348"/>
      <c r="C33" s="14" t="s">
        <v>33</v>
      </c>
      <c r="D33" s="14" t="s">
        <v>16</v>
      </c>
      <c r="E33" s="379" t="s">
        <v>247</v>
      </c>
      <c r="F33" s="370">
        <v>8</v>
      </c>
      <c r="G33" s="363" t="s">
        <v>19</v>
      </c>
      <c r="H33" s="366">
        <f>+J33*0.166666666666667</f>
        <v>0</v>
      </c>
      <c r="I33" s="366">
        <f>+J33*0.833333333333333</f>
        <v>0</v>
      </c>
      <c r="J33" s="371"/>
      <c r="K33" s="370"/>
      <c r="L33" s="363" t="str">
        <f>+G33</f>
        <v>Laporan</v>
      </c>
      <c r="M33" s="366">
        <f>+O33*0.166666666666667</f>
        <v>0</v>
      </c>
      <c r="N33" s="366">
        <f>+O33*0.833333333333333</f>
        <v>0</v>
      </c>
      <c r="O33" s="371">
        <v>0</v>
      </c>
      <c r="P33" s="413">
        <v>15</v>
      </c>
      <c r="Q33" s="370"/>
      <c r="R33" s="363" t="str">
        <f t="shared" si="5"/>
        <v>Laporan</v>
      </c>
      <c r="S33" s="366">
        <f>+U33*0.166666666666667</f>
        <v>0</v>
      </c>
      <c r="T33" s="366">
        <f>+U33*0.833333333333333</f>
        <v>0</v>
      </c>
      <c r="U33" s="371">
        <v>0</v>
      </c>
      <c r="V33" s="414"/>
      <c r="W33" s="366"/>
      <c r="X33" s="415"/>
      <c r="Y33" s="416"/>
      <c r="Z33" s="362"/>
      <c r="AA33" s="417"/>
    </row>
    <row r="34" spans="1:27" x14ac:dyDescent="0.25">
      <c r="A34" s="348"/>
      <c r="B34" s="348"/>
      <c r="C34" s="14" t="s">
        <v>41</v>
      </c>
      <c r="D34" s="14" t="s">
        <v>16</v>
      </c>
      <c r="E34" s="362" t="s">
        <v>42</v>
      </c>
      <c r="F34" s="370">
        <v>1</v>
      </c>
      <c r="G34" s="363" t="s">
        <v>248</v>
      </c>
      <c r="H34" s="366">
        <f>+J34*0.166666666666667</f>
        <v>0</v>
      </c>
      <c r="I34" s="366">
        <f>+J34*0.833333333333333</f>
        <v>0</v>
      </c>
      <c r="J34" s="425"/>
      <c r="K34" s="370"/>
      <c r="L34" s="363" t="str">
        <f t="shared" ref="L34:L35" si="6">+G34</f>
        <v>Ls</v>
      </c>
      <c r="M34" s="366">
        <f>+O34*0.166666666666667</f>
        <v>0</v>
      </c>
      <c r="N34" s="366">
        <f>+O34*0.833333333333333</f>
        <v>0</v>
      </c>
      <c r="O34" s="425">
        <v>0</v>
      </c>
      <c r="P34" s="413"/>
      <c r="Q34" s="370"/>
      <c r="R34" s="363" t="str">
        <f t="shared" si="5"/>
        <v>Ls</v>
      </c>
      <c r="S34" s="366">
        <f>+U34*0.166666666666667</f>
        <v>0</v>
      </c>
      <c r="T34" s="366">
        <f>+U34*0.833333333333333</f>
        <v>0</v>
      </c>
      <c r="U34" s="425">
        <v>0</v>
      </c>
      <c r="V34" s="414"/>
      <c r="W34" s="366"/>
      <c r="X34" s="415"/>
      <c r="Y34" s="416"/>
      <c r="Z34" s="362"/>
      <c r="AA34" s="417"/>
    </row>
    <row r="35" spans="1:27" ht="14.25" thickBot="1" x14ac:dyDescent="0.3">
      <c r="A35" s="348"/>
      <c r="B35" s="348"/>
      <c r="C35" s="28" t="s">
        <v>46</v>
      </c>
      <c r="D35" s="14" t="s">
        <v>16</v>
      </c>
      <c r="E35" s="362" t="s">
        <v>249</v>
      </c>
      <c r="F35" s="381">
        <v>1</v>
      </c>
      <c r="G35" s="382" t="s">
        <v>19</v>
      </c>
      <c r="H35" s="366">
        <f>+J35*0.166666666666667</f>
        <v>0</v>
      </c>
      <c r="I35" s="366">
        <f>+J35*0.833333333333333</f>
        <v>0</v>
      </c>
      <c r="J35" s="371"/>
      <c r="K35" s="370"/>
      <c r="L35" s="363" t="str">
        <f t="shared" si="6"/>
        <v>Laporan</v>
      </c>
      <c r="M35" s="366">
        <f>+O35*0.166666666666667</f>
        <v>0</v>
      </c>
      <c r="N35" s="366">
        <f>+O35*0.833333333333333</f>
        <v>0</v>
      </c>
      <c r="O35" s="371">
        <v>0</v>
      </c>
      <c r="P35" s="413"/>
      <c r="Q35" s="370"/>
      <c r="R35" s="363" t="str">
        <f t="shared" si="5"/>
        <v>Laporan</v>
      </c>
      <c r="S35" s="366">
        <f>+U35*0.166666666666667</f>
        <v>0</v>
      </c>
      <c r="T35" s="366">
        <f>+U35*0.833333333333333</f>
        <v>0</v>
      </c>
      <c r="U35" s="371">
        <v>0</v>
      </c>
      <c r="V35" s="414"/>
      <c r="W35" s="366"/>
      <c r="X35" s="415"/>
      <c r="Y35" s="416"/>
      <c r="Z35" s="362"/>
      <c r="AA35" s="417"/>
    </row>
    <row r="36" spans="1:27" ht="15" thickTop="1" thickBot="1" x14ac:dyDescent="0.3">
      <c r="A36" s="348"/>
      <c r="B36" s="348"/>
      <c r="C36" s="384"/>
      <c r="D36" s="385"/>
      <c r="E36" s="386"/>
      <c r="F36" s="384"/>
      <c r="G36" s="386"/>
      <c r="H36" s="387">
        <f>SUM(H13:H35)</f>
        <v>0</v>
      </c>
      <c r="I36" s="387">
        <f>SUM(I13:I35)</f>
        <v>0</v>
      </c>
      <c r="J36" s="387">
        <f>SUM(J13:J35)</f>
        <v>0</v>
      </c>
      <c r="K36" s="384"/>
      <c r="L36" s="386"/>
      <c r="M36" s="387">
        <f>SUM(M13:M35)</f>
        <v>0</v>
      </c>
      <c r="N36" s="387">
        <f>SUM(N13:N35)</f>
        <v>0</v>
      </c>
      <c r="O36" s="387">
        <f>SUM(O13:O35)</f>
        <v>0</v>
      </c>
      <c r="P36" s="426"/>
      <c r="Q36" s="384"/>
      <c r="R36" s="386"/>
      <c r="S36" s="387">
        <f>SUM(S13:S35)</f>
        <v>0</v>
      </c>
      <c r="T36" s="387">
        <f>SUM(T13:T35)</f>
        <v>0</v>
      </c>
      <c r="U36" s="386">
        <f>SUM(U13:U35)</f>
        <v>0</v>
      </c>
      <c r="V36" s="427"/>
      <c r="W36" s="428"/>
      <c r="X36" s="428"/>
      <c r="Y36" s="429"/>
      <c r="Z36" s="430"/>
      <c r="AA36" s="417"/>
    </row>
    <row r="37" spans="1:27" ht="14.25" thickTop="1" x14ac:dyDescent="0.25">
      <c r="A37" s="348"/>
      <c r="B37" s="348"/>
      <c r="C37" s="368"/>
      <c r="D37" s="368"/>
      <c r="E37" s="368"/>
      <c r="F37" s="368"/>
      <c r="G37" s="368"/>
      <c r="H37" s="368"/>
      <c r="I37" s="368"/>
      <c r="J37" s="431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417"/>
      <c r="W37" s="417"/>
      <c r="X37" s="417"/>
      <c r="Y37" s="417"/>
      <c r="Z37" s="368"/>
      <c r="AA37" s="417"/>
    </row>
    <row r="38" spans="1:27" x14ac:dyDescent="0.25">
      <c r="A38" s="348"/>
      <c r="B38" s="348"/>
      <c r="C38" s="368"/>
      <c r="D38" s="368"/>
      <c r="E38" s="368" t="s">
        <v>261</v>
      </c>
      <c r="F38" s="368"/>
      <c r="G38" s="368"/>
      <c r="H38" s="368"/>
      <c r="I38" s="368"/>
      <c r="J38" s="431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417"/>
      <c r="W38" s="417"/>
      <c r="X38" s="417"/>
      <c r="Y38" s="417"/>
      <c r="Z38" s="368"/>
      <c r="AA38" s="417"/>
    </row>
    <row r="39" spans="1:27" x14ac:dyDescent="0.25">
      <c r="A39" s="348"/>
      <c r="B39" s="348"/>
      <c r="C39" s="368"/>
      <c r="D39" s="368"/>
      <c r="E39" s="368"/>
      <c r="F39" s="368"/>
      <c r="G39" s="368"/>
      <c r="H39" s="368"/>
      <c r="I39" s="368"/>
      <c r="J39" s="431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417"/>
      <c r="W39" s="417"/>
      <c r="X39" s="417"/>
      <c r="Y39" s="417"/>
      <c r="Z39" s="368"/>
      <c r="AA39" s="417"/>
    </row>
    <row r="40" spans="1:27" x14ac:dyDescent="0.25">
      <c r="A40" s="348"/>
      <c r="B40" s="348"/>
      <c r="C40" s="368"/>
      <c r="D40" s="368"/>
      <c r="E40" s="368"/>
      <c r="F40" s="368"/>
      <c r="G40" s="368"/>
      <c r="H40" s="368"/>
      <c r="I40" s="368"/>
      <c r="J40" s="431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417"/>
      <c r="W40" s="417"/>
      <c r="X40" s="417"/>
      <c r="Y40" s="417"/>
      <c r="Z40" s="368"/>
      <c r="AA40" s="417"/>
    </row>
    <row r="41" spans="1:27" x14ac:dyDescent="0.25">
      <c r="A41" s="348"/>
      <c r="B41" s="348"/>
      <c r="C41" s="368"/>
      <c r="D41" s="368"/>
      <c r="E41" s="368"/>
      <c r="F41" s="368"/>
      <c r="G41" s="368"/>
      <c r="H41" s="368"/>
      <c r="I41" s="368"/>
      <c r="J41" s="431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417"/>
      <c r="W41" s="417"/>
      <c r="X41" s="417"/>
      <c r="Y41" s="417"/>
      <c r="Z41" s="368"/>
      <c r="AA41" s="417"/>
    </row>
    <row r="42" spans="1:27" x14ac:dyDescent="0.25">
      <c r="A42" s="348"/>
      <c r="B42" s="348"/>
      <c r="C42" s="348"/>
      <c r="D42" s="348"/>
      <c r="E42" s="348"/>
      <c r="F42" s="348"/>
      <c r="G42" s="368"/>
      <c r="H42" s="368"/>
      <c r="I42" s="368"/>
      <c r="J42" s="431"/>
      <c r="K42" s="368"/>
      <c r="L42" s="368"/>
      <c r="M42" s="348"/>
      <c r="N42" s="348"/>
      <c r="O42" s="348"/>
      <c r="P42" s="348"/>
      <c r="Q42" s="348"/>
      <c r="R42" s="348"/>
      <c r="S42" s="348"/>
      <c r="T42" s="348"/>
      <c r="U42" s="348"/>
      <c r="V42" s="432"/>
      <c r="W42" s="432"/>
      <c r="X42" s="432"/>
      <c r="Y42" s="432"/>
      <c r="Z42" s="348"/>
      <c r="AA42" s="417"/>
    </row>
    <row r="43" spans="1:27" x14ac:dyDescent="0.25">
      <c r="A43" s="348"/>
      <c r="B43" s="348"/>
      <c r="C43" s="348"/>
      <c r="D43" s="348"/>
      <c r="E43" s="348"/>
      <c r="F43" s="348"/>
      <c r="G43" s="368"/>
      <c r="H43" s="368"/>
      <c r="I43" s="368"/>
      <c r="J43" s="431"/>
      <c r="K43" s="368"/>
      <c r="L43" s="368"/>
      <c r="M43" s="348"/>
      <c r="N43" s="348"/>
      <c r="O43" s="348"/>
      <c r="P43" s="348"/>
      <c r="Q43" s="348"/>
      <c r="R43" s="348"/>
      <c r="S43" s="348"/>
      <c r="T43" s="348"/>
      <c r="U43" s="348"/>
      <c r="V43" s="432"/>
      <c r="W43" s="432"/>
      <c r="X43" s="432"/>
      <c r="Y43" s="432"/>
      <c r="Z43" s="348"/>
      <c r="AA43" s="417"/>
    </row>
    <row r="44" spans="1:27" ht="15.75" customHeight="1" x14ac:dyDescent="0.25">
      <c r="A44" s="348"/>
      <c r="B44" s="348"/>
      <c r="C44" s="555" t="s">
        <v>255</v>
      </c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401"/>
    </row>
    <row r="45" spans="1:27" ht="15.75" customHeight="1" x14ac:dyDescent="0.25">
      <c r="A45" s="348"/>
      <c r="B45" s="348"/>
      <c r="C45" s="555" t="s">
        <v>1</v>
      </c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401"/>
    </row>
    <row r="46" spans="1:27" s="167" customFormat="1" ht="15.75" x14ac:dyDescent="0.25">
      <c r="A46" s="348"/>
      <c r="B46" s="348"/>
      <c r="C46" s="586" t="s">
        <v>237</v>
      </c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</row>
    <row r="47" spans="1:27" s="167" customFormat="1" ht="15.75" x14ac:dyDescent="0.25">
      <c r="A47" s="348"/>
      <c r="B47" s="348"/>
      <c r="C47" s="586" t="s">
        <v>238</v>
      </c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</row>
    <row r="48" spans="1:27" ht="15.75" customHeight="1" x14ac:dyDescent="0.25">
      <c r="A48" s="348"/>
      <c r="B48" s="348"/>
      <c r="C48" s="555" t="s">
        <v>93</v>
      </c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401"/>
    </row>
    <row r="49" spans="1:44" ht="18" x14ac:dyDescent="0.25">
      <c r="A49" s="348"/>
      <c r="B49" s="348"/>
      <c r="C49" s="555" t="str">
        <f>+C7</f>
        <v>Propinsi ……………………………………………</v>
      </c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 t="s">
        <v>256</v>
      </c>
      <c r="AA49" s="433"/>
    </row>
    <row r="50" spans="1:44" s="167" customFormat="1" ht="19.5" customHeight="1" thickBot="1" x14ac:dyDescent="0.35">
      <c r="A50" s="348"/>
      <c r="B50" s="348"/>
      <c r="C50" s="556" t="s">
        <v>256</v>
      </c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  <c r="Z50" s="556"/>
      <c r="AA50" s="388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48"/>
      <c r="B51" s="348"/>
      <c r="C51" s="557" t="s">
        <v>257</v>
      </c>
      <c r="D51" s="560" t="s">
        <v>258</v>
      </c>
      <c r="E51" s="563"/>
      <c r="F51" s="566" t="s">
        <v>85</v>
      </c>
      <c r="G51" s="567"/>
      <c r="H51" s="567"/>
      <c r="I51" s="567"/>
      <c r="J51" s="568"/>
      <c r="K51" s="566" t="s">
        <v>259</v>
      </c>
      <c r="L51" s="567"/>
      <c r="M51" s="567"/>
      <c r="N51" s="567"/>
      <c r="O51" s="568"/>
      <c r="P51" s="402"/>
      <c r="Q51" s="566">
        <v>2018</v>
      </c>
      <c r="R51" s="567"/>
      <c r="S51" s="567"/>
      <c r="T51" s="567"/>
      <c r="U51" s="568"/>
      <c r="V51" s="569" t="s">
        <v>87</v>
      </c>
      <c r="W51" s="570"/>
      <c r="X51" s="570"/>
      <c r="Y51" s="571"/>
      <c r="Z51" s="575" t="s">
        <v>88</v>
      </c>
      <c r="AA51" s="433"/>
    </row>
    <row r="52" spans="1:44" ht="15" customHeight="1" x14ac:dyDescent="0.25">
      <c r="C52" s="558"/>
      <c r="D52" s="561"/>
      <c r="E52" s="564"/>
      <c r="F52" s="578" t="s">
        <v>9</v>
      </c>
      <c r="G52" s="579"/>
      <c r="H52" s="580" t="s">
        <v>14</v>
      </c>
      <c r="I52" s="581"/>
      <c r="J52" s="582"/>
      <c r="K52" s="578" t="s">
        <v>9</v>
      </c>
      <c r="L52" s="579"/>
      <c r="M52" s="580" t="s">
        <v>14</v>
      </c>
      <c r="N52" s="581"/>
      <c r="O52" s="582"/>
      <c r="P52" s="403">
        <v>2017</v>
      </c>
      <c r="Q52" s="578" t="s">
        <v>9</v>
      </c>
      <c r="R52" s="579"/>
      <c r="S52" s="580" t="s">
        <v>14</v>
      </c>
      <c r="T52" s="581"/>
      <c r="U52" s="582"/>
      <c r="V52" s="572"/>
      <c r="W52" s="573"/>
      <c r="X52" s="573"/>
      <c r="Y52" s="574"/>
      <c r="Z52" s="576"/>
      <c r="AA52" s="434"/>
    </row>
    <row r="53" spans="1:44" x14ac:dyDescent="0.25">
      <c r="C53" s="559"/>
      <c r="D53" s="562"/>
      <c r="E53" s="565"/>
      <c r="F53" s="572"/>
      <c r="G53" s="574"/>
      <c r="H53" s="353" t="s">
        <v>240</v>
      </c>
      <c r="I53" s="354" t="s">
        <v>241</v>
      </c>
      <c r="J53" s="355" t="s">
        <v>14</v>
      </c>
      <c r="K53" s="572"/>
      <c r="L53" s="574"/>
      <c r="M53" s="353" t="s">
        <v>240</v>
      </c>
      <c r="N53" s="354" t="s">
        <v>241</v>
      </c>
      <c r="O53" s="355" t="s">
        <v>14</v>
      </c>
      <c r="P53" s="56" t="s">
        <v>10</v>
      </c>
      <c r="Q53" s="572"/>
      <c r="R53" s="574"/>
      <c r="S53" s="353" t="s">
        <v>240</v>
      </c>
      <c r="T53" s="354" t="s">
        <v>241</v>
      </c>
      <c r="U53" s="355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77"/>
      <c r="AA53" s="434"/>
    </row>
    <row r="54" spans="1:44" ht="14.25" thickBot="1" x14ac:dyDescent="0.3">
      <c r="C54" s="65">
        <v>1</v>
      </c>
      <c r="D54" s="321">
        <v>2</v>
      </c>
      <c r="E54" s="320"/>
      <c r="F54" s="583">
        <v>4</v>
      </c>
      <c r="G54" s="584"/>
      <c r="H54" s="65">
        <v>5</v>
      </c>
      <c r="I54" s="407">
        <v>6</v>
      </c>
      <c r="J54" s="64">
        <v>7</v>
      </c>
      <c r="K54" s="583">
        <v>8</v>
      </c>
      <c r="L54" s="584"/>
      <c r="M54" s="65">
        <v>9</v>
      </c>
      <c r="N54" s="407">
        <v>10</v>
      </c>
      <c r="O54" s="64">
        <v>11</v>
      </c>
      <c r="P54" s="65">
        <v>8</v>
      </c>
      <c r="Q54" s="583">
        <v>12</v>
      </c>
      <c r="R54" s="584"/>
      <c r="S54" s="65">
        <v>13</v>
      </c>
      <c r="T54" s="407">
        <v>14</v>
      </c>
      <c r="U54" s="64">
        <v>15</v>
      </c>
      <c r="V54" s="583">
        <v>16</v>
      </c>
      <c r="W54" s="585"/>
      <c r="X54" s="585"/>
      <c r="Y54" s="584"/>
      <c r="Z54" s="320">
        <v>17</v>
      </c>
      <c r="AA54" s="434"/>
    </row>
    <row r="55" spans="1:44" ht="14.25" thickTop="1" x14ac:dyDescent="0.25">
      <c r="A55" s="348"/>
      <c r="B55" s="348"/>
      <c r="C55" s="435"/>
      <c r="D55" s="436"/>
      <c r="E55" s="437"/>
      <c r="F55" s="438"/>
      <c r="G55" s="439"/>
      <c r="H55" s="440"/>
      <c r="I55" s="441"/>
      <c r="J55" s="442"/>
      <c r="K55" s="438"/>
      <c r="L55" s="439"/>
      <c r="M55" s="440"/>
      <c r="N55" s="441"/>
      <c r="O55" s="442"/>
      <c r="P55" s="435"/>
      <c r="Q55" s="438"/>
      <c r="R55" s="439"/>
      <c r="S55" s="440"/>
      <c r="T55" s="441"/>
      <c r="U55" s="442"/>
      <c r="V55" s="443"/>
      <c r="W55" s="444"/>
      <c r="X55" s="444"/>
      <c r="Y55" s="445"/>
      <c r="Z55" s="446"/>
      <c r="AA55" s="434"/>
    </row>
    <row r="56" spans="1:44" x14ac:dyDescent="0.25">
      <c r="A56" s="348">
        <v>8</v>
      </c>
      <c r="B56" s="348" t="s">
        <v>96</v>
      </c>
      <c r="C56" s="413" t="s">
        <v>15</v>
      </c>
      <c r="D56" s="447" t="s">
        <v>49</v>
      </c>
      <c r="E56" s="391" t="s">
        <v>17</v>
      </c>
      <c r="F56" s="370"/>
      <c r="G56" s="363"/>
      <c r="H56" s="392"/>
      <c r="I56" s="366"/>
      <c r="J56" s="367"/>
      <c r="K56" s="448"/>
      <c r="L56" s="449"/>
      <c r="M56" s="392"/>
      <c r="N56" s="366"/>
      <c r="O56" s="450"/>
      <c r="P56" s="440"/>
      <c r="Q56" s="448"/>
      <c r="R56" s="449"/>
      <c r="S56" s="392"/>
      <c r="T56" s="366"/>
      <c r="U56" s="450"/>
      <c r="V56" s="451"/>
      <c r="W56" s="452"/>
      <c r="X56" s="452"/>
      <c r="Y56" s="453"/>
      <c r="Z56" s="454"/>
      <c r="AA56" s="434"/>
    </row>
    <row r="57" spans="1:44" x14ac:dyDescent="0.25">
      <c r="A57" s="348">
        <v>8</v>
      </c>
      <c r="B57" s="348" t="s">
        <v>96</v>
      </c>
      <c r="C57" s="413" t="s">
        <v>15</v>
      </c>
      <c r="D57" s="447" t="s">
        <v>49</v>
      </c>
      <c r="E57" s="379" t="s">
        <v>50</v>
      </c>
      <c r="F57" s="370">
        <v>1</v>
      </c>
      <c r="G57" s="363" t="s">
        <v>19</v>
      </c>
      <c r="H57" s="392">
        <f>+J57*0.166666666666667</f>
        <v>0</v>
      </c>
      <c r="I57" s="366">
        <f>+J57*0.833333333333333</f>
        <v>0</v>
      </c>
      <c r="J57" s="371"/>
      <c r="K57" s="448"/>
      <c r="L57" s="449" t="str">
        <f>+G57</f>
        <v>Laporan</v>
      </c>
      <c r="M57" s="392">
        <f>+O57*0.166666666666667</f>
        <v>0</v>
      </c>
      <c r="N57" s="366">
        <f>+O57*0.833333333333333</f>
        <v>0</v>
      </c>
      <c r="O57" s="450">
        <f>+K57*J57</f>
        <v>0</v>
      </c>
      <c r="P57" s="440">
        <v>10000</v>
      </c>
      <c r="Q57" s="448"/>
      <c r="R57" s="449" t="str">
        <f>+G57</f>
        <v>Laporan</v>
      </c>
      <c r="S57" s="392">
        <f>+U57*0.166666666666667</f>
        <v>0</v>
      </c>
      <c r="T57" s="366">
        <f>+U57*0.833333333333333</f>
        <v>0</v>
      </c>
      <c r="U57" s="450">
        <f>+Q57*P57</f>
        <v>0</v>
      </c>
      <c r="V57" s="451"/>
      <c r="W57" s="452"/>
      <c r="X57" s="452"/>
      <c r="Y57" s="453"/>
      <c r="Z57" s="454"/>
      <c r="AA57" s="434"/>
    </row>
    <row r="58" spans="1:44" x14ac:dyDescent="0.25">
      <c r="A58" s="348"/>
      <c r="B58" s="348"/>
      <c r="C58" s="413" t="s">
        <v>15</v>
      </c>
      <c r="D58" s="447" t="s">
        <v>49</v>
      </c>
      <c r="E58" s="379" t="s">
        <v>51</v>
      </c>
      <c r="F58" s="370">
        <v>4</v>
      </c>
      <c r="G58" s="363" t="s">
        <v>19</v>
      </c>
      <c r="H58" s="392">
        <f>+J58*0.166666666666667</f>
        <v>0</v>
      </c>
      <c r="I58" s="366">
        <f>+J58*0.833333333333333</f>
        <v>0</v>
      </c>
      <c r="J58" s="371"/>
      <c r="K58" s="448"/>
      <c r="L58" s="449" t="str">
        <f t="shared" ref="L58:L73" si="7">+G58</f>
        <v>Laporan</v>
      </c>
      <c r="M58" s="392">
        <f t="shared" ref="M58:M73" si="8">+O58*0.166666666666667</f>
        <v>0</v>
      </c>
      <c r="N58" s="366">
        <f t="shared" ref="N58:N73" si="9">+O58*0.833333333333333</f>
        <v>0</v>
      </c>
      <c r="O58" s="450">
        <f t="shared" ref="O58:O73" si="10">+K58*J58</f>
        <v>0</v>
      </c>
      <c r="P58" s="440">
        <v>10001</v>
      </c>
      <c r="Q58" s="448"/>
      <c r="R58" s="449" t="str">
        <f t="shared" ref="R58:R73" si="11">+G58</f>
        <v>Laporan</v>
      </c>
      <c r="S58" s="392">
        <f t="shared" ref="S58:S73" si="12">+U58*0.166666666666667</f>
        <v>0</v>
      </c>
      <c r="T58" s="366">
        <f t="shared" ref="T58:T73" si="13">+U58*0.833333333333333</f>
        <v>0</v>
      </c>
      <c r="U58" s="450">
        <f t="shared" ref="U58:U73" si="14">+Q58*P58</f>
        <v>0</v>
      </c>
      <c r="V58" s="451"/>
      <c r="W58" s="452"/>
      <c r="X58" s="452"/>
      <c r="Y58" s="453"/>
      <c r="Z58" s="454"/>
      <c r="AA58" s="434"/>
    </row>
    <row r="59" spans="1:44" x14ac:dyDescent="0.25">
      <c r="A59" s="348"/>
      <c r="B59" s="348"/>
      <c r="C59" s="413" t="s">
        <v>24</v>
      </c>
      <c r="D59" s="447" t="s">
        <v>49</v>
      </c>
      <c r="E59" s="362" t="s">
        <v>52</v>
      </c>
      <c r="F59" s="370"/>
      <c r="G59" s="363"/>
      <c r="H59" s="392"/>
      <c r="I59" s="366"/>
      <c r="J59" s="375"/>
      <c r="K59" s="448"/>
      <c r="L59" s="449"/>
      <c r="M59" s="392"/>
      <c r="N59" s="366"/>
      <c r="O59" s="450"/>
      <c r="P59" s="440"/>
      <c r="Q59" s="448"/>
      <c r="R59" s="449"/>
      <c r="S59" s="392"/>
      <c r="T59" s="366"/>
      <c r="U59" s="450"/>
      <c r="V59" s="451"/>
      <c r="W59" s="452"/>
      <c r="X59" s="452"/>
      <c r="Y59" s="453"/>
      <c r="Z59" s="454"/>
      <c r="AA59" s="434"/>
    </row>
    <row r="60" spans="1:44" x14ac:dyDescent="0.25">
      <c r="A60" s="348">
        <v>0</v>
      </c>
      <c r="B60" s="348">
        <v>0</v>
      </c>
      <c r="C60" s="413" t="s">
        <v>24</v>
      </c>
      <c r="D60" s="447" t="s">
        <v>49</v>
      </c>
      <c r="E60" s="393" t="s">
        <v>53</v>
      </c>
      <c r="F60" s="370">
        <v>1</v>
      </c>
      <c r="G60" s="363" t="s">
        <v>19</v>
      </c>
      <c r="H60" s="392">
        <f>+J60*0.166666666666667</f>
        <v>0</v>
      </c>
      <c r="I60" s="366">
        <f>+J60*0.833333333333333</f>
        <v>0</v>
      </c>
      <c r="J60" s="371"/>
      <c r="K60" s="448"/>
      <c r="L60" s="449" t="str">
        <f t="shared" si="7"/>
        <v>Laporan</v>
      </c>
      <c r="M60" s="392">
        <f t="shared" si="8"/>
        <v>0</v>
      </c>
      <c r="N60" s="366">
        <f t="shared" si="9"/>
        <v>0</v>
      </c>
      <c r="O60" s="450">
        <f t="shared" si="10"/>
        <v>0</v>
      </c>
      <c r="P60" s="440">
        <v>10003</v>
      </c>
      <c r="Q60" s="448"/>
      <c r="R60" s="449" t="str">
        <f t="shared" si="11"/>
        <v>Laporan</v>
      </c>
      <c r="S60" s="392">
        <f t="shared" si="12"/>
        <v>0</v>
      </c>
      <c r="T60" s="366">
        <f t="shared" si="13"/>
        <v>0</v>
      </c>
      <c r="U60" s="450">
        <f t="shared" si="14"/>
        <v>0</v>
      </c>
      <c r="V60" s="451"/>
      <c r="W60" s="452"/>
      <c r="X60" s="452"/>
      <c r="Y60" s="453"/>
      <c r="Z60" s="454"/>
      <c r="AA60" s="434"/>
    </row>
    <row r="61" spans="1:44" x14ac:dyDescent="0.25">
      <c r="A61" s="348">
        <v>6</v>
      </c>
      <c r="B61" s="348" t="s">
        <v>95</v>
      </c>
      <c r="C61" s="413" t="s">
        <v>24</v>
      </c>
      <c r="D61" s="447" t="s">
        <v>49</v>
      </c>
      <c r="E61" s="393" t="s">
        <v>54</v>
      </c>
      <c r="F61" s="370">
        <v>1</v>
      </c>
      <c r="G61" s="363" t="s">
        <v>19</v>
      </c>
      <c r="H61" s="392">
        <f>+J61*0.166666666666667</f>
        <v>0</v>
      </c>
      <c r="I61" s="366">
        <f>+J61*0.833333333333333</f>
        <v>0</v>
      </c>
      <c r="J61" s="371"/>
      <c r="K61" s="448"/>
      <c r="L61" s="449" t="str">
        <f t="shared" si="7"/>
        <v>Laporan</v>
      </c>
      <c r="M61" s="392">
        <f t="shared" si="8"/>
        <v>0</v>
      </c>
      <c r="N61" s="366">
        <f t="shared" si="9"/>
        <v>0</v>
      </c>
      <c r="O61" s="450">
        <f t="shared" si="10"/>
        <v>0</v>
      </c>
      <c r="P61" s="440">
        <v>10004</v>
      </c>
      <c r="Q61" s="448"/>
      <c r="R61" s="449" t="str">
        <f t="shared" si="11"/>
        <v>Laporan</v>
      </c>
      <c r="S61" s="392">
        <f t="shared" si="12"/>
        <v>0</v>
      </c>
      <c r="T61" s="366">
        <f t="shared" si="13"/>
        <v>0</v>
      </c>
      <c r="U61" s="450">
        <f t="shared" si="14"/>
        <v>0</v>
      </c>
      <c r="V61" s="451"/>
      <c r="W61" s="452"/>
      <c r="X61" s="452"/>
      <c r="Y61" s="453"/>
      <c r="Z61" s="454"/>
      <c r="AA61" s="434"/>
    </row>
    <row r="62" spans="1:44" x14ac:dyDescent="0.25">
      <c r="A62" s="348">
        <v>4</v>
      </c>
      <c r="B62" s="348" t="s">
        <v>97</v>
      </c>
      <c r="C62" s="413" t="s">
        <v>24</v>
      </c>
      <c r="D62" s="447" t="s">
        <v>49</v>
      </c>
      <c r="E62" s="393" t="s">
        <v>55</v>
      </c>
      <c r="F62" s="370">
        <v>2</v>
      </c>
      <c r="G62" s="363" t="s">
        <v>19</v>
      </c>
      <c r="H62" s="392">
        <f>+J62*0.166666666666667</f>
        <v>0</v>
      </c>
      <c r="I62" s="366">
        <f>+J62*0.833333333333333</f>
        <v>0</v>
      </c>
      <c r="J62" s="371"/>
      <c r="K62" s="448"/>
      <c r="L62" s="449" t="str">
        <f t="shared" si="7"/>
        <v>Laporan</v>
      </c>
      <c r="M62" s="392">
        <f t="shared" si="8"/>
        <v>0</v>
      </c>
      <c r="N62" s="366">
        <f t="shared" si="9"/>
        <v>0</v>
      </c>
      <c r="O62" s="450">
        <f t="shared" si="10"/>
        <v>0</v>
      </c>
      <c r="P62" s="440">
        <v>10005</v>
      </c>
      <c r="Q62" s="448"/>
      <c r="R62" s="449" t="str">
        <f t="shared" si="11"/>
        <v>Laporan</v>
      </c>
      <c r="S62" s="392">
        <f t="shared" si="12"/>
        <v>0</v>
      </c>
      <c r="T62" s="366">
        <f t="shared" si="13"/>
        <v>0</v>
      </c>
      <c r="U62" s="450">
        <f t="shared" si="14"/>
        <v>0</v>
      </c>
      <c r="V62" s="451"/>
      <c r="W62" s="452"/>
      <c r="X62" s="452"/>
      <c r="Y62" s="453"/>
      <c r="Z62" s="454"/>
      <c r="AA62" s="417"/>
    </row>
    <row r="63" spans="1:44" x14ac:dyDescent="0.25">
      <c r="A63" s="348">
        <v>0</v>
      </c>
      <c r="B63" s="348">
        <v>0</v>
      </c>
      <c r="C63" s="413" t="s">
        <v>24</v>
      </c>
      <c r="D63" s="447" t="s">
        <v>49</v>
      </c>
      <c r="E63" s="393" t="s">
        <v>56</v>
      </c>
      <c r="F63" s="370">
        <v>1</v>
      </c>
      <c r="G63" s="363" t="s">
        <v>19</v>
      </c>
      <c r="H63" s="392">
        <f>+J63*0.166666666666667</f>
        <v>0</v>
      </c>
      <c r="I63" s="366">
        <f>+J63*0.833333333333333</f>
        <v>0</v>
      </c>
      <c r="J63" s="371"/>
      <c r="K63" s="448"/>
      <c r="L63" s="449" t="str">
        <f t="shared" si="7"/>
        <v>Laporan</v>
      </c>
      <c r="M63" s="392">
        <f t="shared" si="8"/>
        <v>0</v>
      </c>
      <c r="N63" s="366">
        <f t="shared" si="9"/>
        <v>0</v>
      </c>
      <c r="O63" s="450">
        <f t="shared" si="10"/>
        <v>0</v>
      </c>
      <c r="P63" s="440">
        <v>10006</v>
      </c>
      <c r="Q63" s="448"/>
      <c r="R63" s="449" t="str">
        <f t="shared" si="11"/>
        <v>Laporan</v>
      </c>
      <c r="S63" s="392">
        <f t="shared" si="12"/>
        <v>0</v>
      </c>
      <c r="T63" s="366">
        <f t="shared" si="13"/>
        <v>0</v>
      </c>
      <c r="U63" s="450">
        <f t="shared" si="14"/>
        <v>0</v>
      </c>
      <c r="V63" s="451"/>
      <c r="W63" s="452"/>
      <c r="X63" s="452"/>
      <c r="Y63" s="453"/>
      <c r="Z63" s="454"/>
      <c r="AA63" s="417"/>
    </row>
    <row r="64" spans="1:44" x14ac:dyDescent="0.25">
      <c r="A64" s="348"/>
      <c r="B64" s="348"/>
      <c r="C64" s="413" t="s">
        <v>33</v>
      </c>
      <c r="D64" s="447" t="s">
        <v>49</v>
      </c>
      <c r="E64" s="362" t="s">
        <v>57</v>
      </c>
      <c r="F64" s="370"/>
      <c r="G64" s="363"/>
      <c r="H64" s="392"/>
      <c r="I64" s="366"/>
      <c r="J64" s="375"/>
      <c r="K64" s="370"/>
      <c r="L64" s="449"/>
      <c r="M64" s="392"/>
      <c r="N64" s="366"/>
      <c r="O64" s="450"/>
      <c r="P64" s="440"/>
      <c r="Q64" s="448"/>
      <c r="R64" s="449"/>
      <c r="S64" s="392"/>
      <c r="T64" s="366"/>
      <c r="U64" s="450"/>
      <c r="V64" s="451"/>
      <c r="W64" s="452"/>
      <c r="X64" s="452"/>
      <c r="Y64" s="453"/>
      <c r="Z64" s="454"/>
      <c r="AA64" s="417"/>
    </row>
    <row r="65" spans="1:27" x14ac:dyDescent="0.25">
      <c r="A65" s="348"/>
      <c r="B65" s="348"/>
      <c r="C65" s="413" t="s">
        <v>33</v>
      </c>
      <c r="D65" s="447" t="s">
        <v>49</v>
      </c>
      <c r="E65" s="379" t="s">
        <v>58</v>
      </c>
      <c r="F65" s="370">
        <v>1</v>
      </c>
      <c r="G65" s="363" t="s">
        <v>19</v>
      </c>
      <c r="H65" s="392">
        <f>+J65*0.166666666666667</f>
        <v>0</v>
      </c>
      <c r="I65" s="366">
        <f>+J65*0.833333333333333</f>
        <v>0</v>
      </c>
      <c r="J65" s="371"/>
      <c r="K65" s="448"/>
      <c r="L65" s="449" t="str">
        <f t="shared" si="7"/>
        <v>Laporan</v>
      </c>
      <c r="M65" s="392">
        <f t="shared" si="8"/>
        <v>0</v>
      </c>
      <c r="N65" s="366">
        <f t="shared" si="9"/>
        <v>0</v>
      </c>
      <c r="O65" s="450">
        <f t="shared" si="10"/>
        <v>0</v>
      </c>
      <c r="P65" s="440">
        <v>10008</v>
      </c>
      <c r="Q65" s="448"/>
      <c r="R65" s="449" t="str">
        <f t="shared" si="11"/>
        <v>Laporan</v>
      </c>
      <c r="S65" s="392">
        <f t="shared" si="12"/>
        <v>0</v>
      </c>
      <c r="T65" s="366">
        <f t="shared" si="13"/>
        <v>0</v>
      </c>
      <c r="U65" s="450">
        <f t="shared" si="14"/>
        <v>0</v>
      </c>
      <c r="V65" s="451"/>
      <c r="W65" s="452"/>
      <c r="X65" s="452"/>
      <c r="Y65" s="453"/>
      <c r="Z65" s="454"/>
      <c r="AA65" s="417"/>
    </row>
    <row r="66" spans="1:27" x14ac:dyDescent="0.25">
      <c r="A66" s="348"/>
      <c r="B66" s="348"/>
      <c r="C66" s="413" t="s">
        <v>59</v>
      </c>
      <c r="D66" s="447" t="s">
        <v>49</v>
      </c>
      <c r="E66" s="362" t="s">
        <v>60</v>
      </c>
      <c r="F66" s="370">
        <v>1</v>
      </c>
      <c r="G66" s="363" t="s">
        <v>248</v>
      </c>
      <c r="H66" s="392">
        <f>+J66*0.166666666666667</f>
        <v>0</v>
      </c>
      <c r="I66" s="366">
        <f>+J66*0.833333333333333</f>
        <v>0</v>
      </c>
      <c r="J66" s="375"/>
      <c r="K66" s="448"/>
      <c r="L66" s="449" t="str">
        <f t="shared" si="7"/>
        <v>Ls</v>
      </c>
      <c r="M66" s="392">
        <f t="shared" si="8"/>
        <v>0</v>
      </c>
      <c r="N66" s="366">
        <f t="shared" si="9"/>
        <v>0</v>
      </c>
      <c r="O66" s="450">
        <f t="shared" si="10"/>
        <v>0</v>
      </c>
      <c r="P66" s="440">
        <v>10009</v>
      </c>
      <c r="Q66" s="448"/>
      <c r="R66" s="449" t="str">
        <f t="shared" si="11"/>
        <v>Ls</v>
      </c>
      <c r="S66" s="392">
        <f t="shared" si="12"/>
        <v>0</v>
      </c>
      <c r="T66" s="366">
        <f t="shared" si="13"/>
        <v>0</v>
      </c>
      <c r="U66" s="450">
        <f t="shared" si="14"/>
        <v>0</v>
      </c>
      <c r="V66" s="451"/>
      <c r="W66" s="452"/>
      <c r="X66" s="452"/>
      <c r="Y66" s="453"/>
      <c r="Z66" s="454"/>
      <c r="AA66" s="417"/>
    </row>
    <row r="67" spans="1:27" x14ac:dyDescent="0.25">
      <c r="A67" s="348">
        <v>6</v>
      </c>
      <c r="B67" s="348" t="s">
        <v>95</v>
      </c>
      <c r="C67" s="413" t="s">
        <v>72</v>
      </c>
      <c r="D67" s="447" t="s">
        <v>49</v>
      </c>
      <c r="E67" s="363" t="s">
        <v>73</v>
      </c>
      <c r="F67" s="370">
        <v>2</v>
      </c>
      <c r="G67" s="363" t="s">
        <v>19</v>
      </c>
      <c r="H67" s="392">
        <f>+J67*0.166666666666667</f>
        <v>0</v>
      </c>
      <c r="I67" s="366">
        <f>+J67*0.833333333333333</f>
        <v>0</v>
      </c>
      <c r="J67" s="371"/>
      <c r="K67" s="448"/>
      <c r="L67" s="449" t="str">
        <f t="shared" si="7"/>
        <v>Laporan</v>
      </c>
      <c r="M67" s="392">
        <f t="shared" si="8"/>
        <v>0</v>
      </c>
      <c r="N67" s="366">
        <f t="shared" si="9"/>
        <v>0</v>
      </c>
      <c r="O67" s="450">
        <f t="shared" si="10"/>
        <v>0</v>
      </c>
      <c r="P67" s="440">
        <v>10010</v>
      </c>
      <c r="Q67" s="448"/>
      <c r="R67" s="449" t="str">
        <f t="shared" si="11"/>
        <v>Laporan</v>
      </c>
      <c r="S67" s="392">
        <f t="shared" si="12"/>
        <v>0</v>
      </c>
      <c r="T67" s="366">
        <f t="shared" si="13"/>
        <v>0</v>
      </c>
      <c r="U67" s="450">
        <f t="shared" si="14"/>
        <v>0</v>
      </c>
      <c r="V67" s="451"/>
      <c r="W67" s="452"/>
      <c r="X67" s="452"/>
      <c r="Y67" s="453"/>
      <c r="Z67" s="454"/>
      <c r="AA67" s="417"/>
    </row>
    <row r="68" spans="1:27" x14ac:dyDescent="0.25">
      <c r="A68" s="348"/>
      <c r="B68" s="348"/>
      <c r="C68" s="413" t="s">
        <v>74</v>
      </c>
      <c r="D68" s="447" t="s">
        <v>49</v>
      </c>
      <c r="E68" s="394" t="s">
        <v>75</v>
      </c>
      <c r="F68" s="370">
        <v>1</v>
      </c>
      <c r="G68" s="363" t="s">
        <v>19</v>
      </c>
      <c r="H68" s="392">
        <f t="shared" ref="H68:H69" si="15">+J68*0.166666666666667</f>
        <v>0</v>
      </c>
      <c r="I68" s="366">
        <f t="shared" ref="I68:I72" si="16">+J68*0.833333333333333</f>
        <v>0</v>
      </c>
      <c r="J68" s="371"/>
      <c r="K68" s="448"/>
      <c r="L68" s="449" t="str">
        <f t="shared" si="7"/>
        <v>Laporan</v>
      </c>
      <c r="M68" s="392">
        <f t="shared" si="8"/>
        <v>0</v>
      </c>
      <c r="N68" s="366">
        <f t="shared" si="9"/>
        <v>0</v>
      </c>
      <c r="O68" s="450">
        <f t="shared" si="10"/>
        <v>0</v>
      </c>
      <c r="P68" s="440">
        <v>10011</v>
      </c>
      <c r="Q68" s="448"/>
      <c r="R68" s="449" t="str">
        <f t="shared" si="11"/>
        <v>Laporan</v>
      </c>
      <c r="S68" s="392">
        <f t="shared" si="12"/>
        <v>0</v>
      </c>
      <c r="T68" s="366">
        <f t="shared" si="13"/>
        <v>0</v>
      </c>
      <c r="U68" s="450">
        <f t="shared" si="14"/>
        <v>0</v>
      </c>
      <c r="V68" s="451"/>
      <c r="W68" s="452"/>
      <c r="X68" s="452"/>
      <c r="Y68" s="453"/>
      <c r="Z68" s="454"/>
      <c r="AA68" s="417"/>
    </row>
    <row r="69" spans="1:27" x14ac:dyDescent="0.25">
      <c r="A69" s="348"/>
      <c r="B69" s="348"/>
      <c r="C69" s="413" t="s">
        <v>76</v>
      </c>
      <c r="D69" s="447" t="s">
        <v>49</v>
      </c>
      <c r="E69" s="394" t="s">
        <v>77</v>
      </c>
      <c r="F69" s="370">
        <v>1</v>
      </c>
      <c r="G69" s="363" t="s">
        <v>19</v>
      </c>
      <c r="H69" s="392">
        <f t="shared" si="15"/>
        <v>0</v>
      </c>
      <c r="I69" s="366">
        <f t="shared" si="16"/>
        <v>0</v>
      </c>
      <c r="J69" s="371"/>
      <c r="K69" s="448"/>
      <c r="L69" s="449" t="str">
        <f t="shared" si="7"/>
        <v>Laporan</v>
      </c>
      <c r="M69" s="392">
        <f t="shared" si="8"/>
        <v>0</v>
      </c>
      <c r="N69" s="366">
        <f t="shared" si="9"/>
        <v>0</v>
      </c>
      <c r="O69" s="450">
        <f t="shared" si="10"/>
        <v>0</v>
      </c>
      <c r="P69" s="440">
        <v>10012</v>
      </c>
      <c r="Q69" s="448"/>
      <c r="R69" s="449" t="str">
        <f t="shared" si="11"/>
        <v>Laporan</v>
      </c>
      <c r="S69" s="392">
        <f t="shared" si="12"/>
        <v>0</v>
      </c>
      <c r="T69" s="366">
        <f t="shared" si="13"/>
        <v>0</v>
      </c>
      <c r="U69" s="450">
        <f t="shared" si="14"/>
        <v>0</v>
      </c>
      <c r="V69" s="451"/>
      <c r="W69" s="452"/>
      <c r="X69" s="452"/>
      <c r="Y69" s="453"/>
      <c r="Z69" s="454"/>
      <c r="AA69" s="417"/>
    </row>
    <row r="70" spans="1:27" x14ac:dyDescent="0.25">
      <c r="A70" s="348">
        <v>0</v>
      </c>
      <c r="B70" s="348">
        <v>0</v>
      </c>
      <c r="C70" s="413"/>
      <c r="D70" s="447"/>
      <c r="E70" s="394" t="s">
        <v>250</v>
      </c>
      <c r="F70" s="370"/>
      <c r="G70" s="363"/>
      <c r="H70" s="392"/>
      <c r="I70" s="366"/>
      <c r="J70" s="371"/>
      <c r="K70" s="448"/>
      <c r="L70" s="449"/>
      <c r="M70" s="392"/>
      <c r="N70" s="366"/>
      <c r="O70" s="450"/>
      <c r="P70" s="440"/>
      <c r="Q70" s="448"/>
      <c r="R70" s="449"/>
      <c r="S70" s="392"/>
      <c r="T70" s="366"/>
      <c r="U70" s="450"/>
      <c r="V70" s="451"/>
      <c r="W70" s="452"/>
      <c r="X70" s="452"/>
      <c r="Y70" s="453"/>
      <c r="Z70" s="454"/>
      <c r="AA70" s="417"/>
    </row>
    <row r="71" spans="1:27" x14ac:dyDescent="0.25">
      <c r="A71" s="348"/>
      <c r="B71" s="348"/>
      <c r="C71" s="413" t="s">
        <v>78</v>
      </c>
      <c r="D71" s="447" t="s">
        <v>49</v>
      </c>
      <c r="E71" s="376" t="s">
        <v>251</v>
      </c>
      <c r="F71" s="370">
        <v>4</v>
      </c>
      <c r="G71" s="363" t="s">
        <v>252</v>
      </c>
      <c r="H71" s="392">
        <f t="shared" ref="H71:H72" si="17">+J71*0.166666666666667</f>
        <v>0</v>
      </c>
      <c r="I71" s="366">
        <f t="shared" si="16"/>
        <v>0</v>
      </c>
      <c r="J71" s="371"/>
      <c r="K71" s="448"/>
      <c r="L71" s="449" t="str">
        <f t="shared" si="7"/>
        <v>Dokumen</v>
      </c>
      <c r="M71" s="392">
        <f t="shared" si="8"/>
        <v>0</v>
      </c>
      <c r="N71" s="366">
        <f t="shared" si="9"/>
        <v>0</v>
      </c>
      <c r="O71" s="450">
        <f t="shared" si="10"/>
        <v>0</v>
      </c>
      <c r="P71" s="440">
        <v>10014</v>
      </c>
      <c r="Q71" s="448"/>
      <c r="R71" s="449" t="str">
        <f t="shared" si="11"/>
        <v>Dokumen</v>
      </c>
      <c r="S71" s="392">
        <f t="shared" si="12"/>
        <v>0</v>
      </c>
      <c r="T71" s="366">
        <f t="shared" si="13"/>
        <v>0</v>
      </c>
      <c r="U71" s="450">
        <f t="shared" si="14"/>
        <v>0</v>
      </c>
      <c r="V71" s="451"/>
      <c r="W71" s="452"/>
      <c r="X71" s="452"/>
      <c r="Y71" s="453"/>
      <c r="Z71" s="454"/>
      <c r="AA71" s="417"/>
    </row>
    <row r="72" spans="1:27" x14ac:dyDescent="0.25">
      <c r="A72" s="348"/>
      <c r="B72" s="348"/>
      <c r="C72" s="413" t="s">
        <v>33</v>
      </c>
      <c r="D72" s="447" t="s">
        <v>49</v>
      </c>
      <c r="E72" s="376" t="s">
        <v>253</v>
      </c>
      <c r="F72" s="370">
        <v>4</v>
      </c>
      <c r="G72" s="363" t="s">
        <v>252</v>
      </c>
      <c r="H72" s="392">
        <f t="shared" si="17"/>
        <v>0</v>
      </c>
      <c r="I72" s="366">
        <f t="shared" si="16"/>
        <v>0</v>
      </c>
      <c r="J72" s="371"/>
      <c r="K72" s="448"/>
      <c r="L72" s="449" t="str">
        <f t="shared" si="7"/>
        <v>Dokumen</v>
      </c>
      <c r="M72" s="392">
        <f t="shared" si="8"/>
        <v>0</v>
      </c>
      <c r="N72" s="366">
        <f t="shared" si="9"/>
        <v>0</v>
      </c>
      <c r="O72" s="450">
        <f t="shared" si="10"/>
        <v>0</v>
      </c>
      <c r="P72" s="440">
        <v>10015</v>
      </c>
      <c r="Q72" s="448"/>
      <c r="R72" s="449" t="str">
        <f t="shared" si="11"/>
        <v>Dokumen</v>
      </c>
      <c r="S72" s="392">
        <f t="shared" si="12"/>
        <v>0</v>
      </c>
      <c r="T72" s="366">
        <f t="shared" si="13"/>
        <v>0</v>
      </c>
      <c r="U72" s="450">
        <f t="shared" si="14"/>
        <v>0</v>
      </c>
      <c r="V72" s="451"/>
      <c r="W72" s="452"/>
      <c r="X72" s="452"/>
      <c r="Y72" s="453"/>
      <c r="Z72" s="454"/>
      <c r="AA72" s="417"/>
    </row>
    <row r="73" spans="1:27" ht="14.25" thickBot="1" x14ac:dyDescent="0.3">
      <c r="A73" s="348"/>
      <c r="B73" s="348"/>
      <c r="C73" s="455" t="s">
        <v>59</v>
      </c>
      <c r="D73" s="456" t="s">
        <v>49</v>
      </c>
      <c r="E73" s="394" t="s">
        <v>254</v>
      </c>
      <c r="F73" s="370">
        <v>1</v>
      </c>
      <c r="G73" s="363" t="s">
        <v>19</v>
      </c>
      <c r="H73" s="392">
        <f>+J73*0.166666666666667</f>
        <v>0</v>
      </c>
      <c r="I73" s="366">
        <f>+J73*0.833333333333333</f>
        <v>0</v>
      </c>
      <c r="J73" s="371"/>
      <c r="K73" s="448"/>
      <c r="L73" s="449" t="str">
        <f t="shared" si="7"/>
        <v>Laporan</v>
      </c>
      <c r="M73" s="392">
        <f t="shared" si="8"/>
        <v>0</v>
      </c>
      <c r="N73" s="366">
        <f t="shared" si="9"/>
        <v>0</v>
      </c>
      <c r="O73" s="450">
        <f t="shared" si="10"/>
        <v>0</v>
      </c>
      <c r="P73" s="440">
        <v>10016</v>
      </c>
      <c r="Q73" s="448"/>
      <c r="R73" s="449" t="str">
        <f t="shared" si="11"/>
        <v>Laporan</v>
      </c>
      <c r="S73" s="392">
        <f t="shared" si="12"/>
        <v>0</v>
      </c>
      <c r="T73" s="366">
        <f t="shared" si="13"/>
        <v>0</v>
      </c>
      <c r="U73" s="450">
        <f t="shared" si="14"/>
        <v>0</v>
      </c>
      <c r="V73" s="451"/>
      <c r="W73" s="452"/>
      <c r="X73" s="452"/>
      <c r="Y73" s="453"/>
      <c r="Z73" s="454"/>
      <c r="AA73" s="417"/>
    </row>
    <row r="74" spans="1:27" ht="15" thickTop="1" thickBot="1" x14ac:dyDescent="0.3">
      <c r="A74" s="348"/>
      <c r="B74" s="348"/>
      <c r="C74" s="384"/>
      <c r="D74" s="385"/>
      <c r="E74" s="386"/>
      <c r="F74" s="384"/>
      <c r="G74" s="386"/>
      <c r="H74" s="387">
        <f>SUM(H57:H73)</f>
        <v>0</v>
      </c>
      <c r="I74" s="387">
        <f>SUM(I57:I73)</f>
        <v>0</v>
      </c>
      <c r="J74" s="386">
        <f>SUM(J56:J73)</f>
        <v>0</v>
      </c>
      <c r="K74" s="384"/>
      <c r="L74" s="386"/>
      <c r="M74" s="387">
        <f>SUM(M57:M73)</f>
        <v>0</v>
      </c>
      <c r="N74" s="387">
        <f>SUM(N57:N73)</f>
        <v>0</v>
      </c>
      <c r="O74" s="386">
        <f>SUM(O56:O73)</f>
        <v>0</v>
      </c>
      <c r="P74" s="426"/>
      <c r="Q74" s="384"/>
      <c r="R74" s="386"/>
      <c r="S74" s="387">
        <f>SUM(S57:S73)</f>
        <v>0</v>
      </c>
      <c r="T74" s="387">
        <f>SUM(T57:T73)</f>
        <v>0</v>
      </c>
      <c r="U74" s="386">
        <f>SUM(U56:U73)</f>
        <v>0</v>
      </c>
      <c r="V74" s="427"/>
      <c r="W74" s="428"/>
      <c r="X74" s="428"/>
      <c r="Y74" s="429"/>
      <c r="Z74" s="430"/>
      <c r="AA74" s="417"/>
    </row>
    <row r="75" spans="1:27" ht="14.25" thickTop="1" x14ac:dyDescent="0.25">
      <c r="A75" s="348"/>
      <c r="B75" s="348"/>
      <c r="C75" s="348"/>
      <c r="D75" s="348"/>
      <c r="E75" s="348"/>
      <c r="F75" s="348"/>
      <c r="G75" s="348"/>
      <c r="H75" s="348"/>
      <c r="I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417"/>
    </row>
    <row r="76" spans="1:27" ht="3.75" customHeight="1" x14ac:dyDescent="0.25">
      <c r="A76" s="348"/>
      <c r="B76" s="348"/>
      <c r="C76" s="348"/>
      <c r="D76" s="348"/>
      <c r="E76" s="348"/>
      <c r="F76" s="348"/>
      <c r="G76" s="348"/>
      <c r="H76" s="348"/>
      <c r="I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417"/>
    </row>
    <row r="77" spans="1:27" hidden="1" x14ac:dyDescent="0.25">
      <c r="A77" s="348"/>
      <c r="B77" s="348"/>
      <c r="C77" s="348"/>
      <c r="D77" s="348"/>
      <c r="E77" s="348"/>
      <c r="F77" s="348"/>
      <c r="G77" s="348"/>
      <c r="H77" s="348"/>
      <c r="I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417"/>
    </row>
    <row r="78" spans="1:27" ht="2.25" hidden="1" customHeight="1" x14ac:dyDescent="0.25">
      <c r="A78" s="348"/>
      <c r="B78" s="348"/>
      <c r="C78" s="348"/>
      <c r="D78" s="348"/>
      <c r="E78" s="348"/>
      <c r="F78" s="348"/>
      <c r="G78" s="348"/>
      <c r="H78" s="348"/>
      <c r="I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48"/>
      <c r="W78" s="348"/>
      <c r="X78" s="348"/>
      <c r="Y78" s="348"/>
      <c r="Z78" s="348"/>
      <c r="AA78" s="417"/>
    </row>
    <row r="79" spans="1:27" hidden="1" x14ac:dyDescent="0.25">
      <c r="A79" s="348"/>
      <c r="B79" s="348"/>
      <c r="C79" s="348"/>
      <c r="D79" s="348"/>
      <c r="E79" s="348"/>
      <c r="F79" s="348"/>
      <c r="G79" s="348"/>
      <c r="H79" s="348"/>
      <c r="I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417"/>
    </row>
    <row r="80" spans="1:27" hidden="1" x14ac:dyDescent="0.25">
      <c r="A80" s="170">
        <v>1</v>
      </c>
      <c r="B80" s="457" t="s">
        <v>262</v>
      </c>
      <c r="C80" s="348"/>
      <c r="D80" s="421" t="e">
        <f>SUMIF(D$6:D$73,B80,(#REF!))</f>
        <v>#REF!</v>
      </c>
      <c r="E80" s="348"/>
      <c r="F80" s="348"/>
      <c r="G80" s="348"/>
      <c r="H80" s="348"/>
      <c r="I80" s="348"/>
      <c r="J80" s="458">
        <v>26857608.602080908</v>
      </c>
      <c r="K80" s="348"/>
      <c r="L80" s="348"/>
      <c r="M80" s="348"/>
      <c r="N80" s="348"/>
      <c r="O80" s="348"/>
      <c r="P80" s="348" t="s">
        <v>263</v>
      </c>
      <c r="Q80" s="348"/>
      <c r="R80" s="348"/>
      <c r="S80" s="348"/>
      <c r="T80" s="348"/>
      <c r="U80" s="348"/>
      <c r="V80" s="348" t="s">
        <v>264</v>
      </c>
      <c r="W80" s="348" t="s">
        <v>265</v>
      </c>
      <c r="X80" s="348"/>
      <c r="Y80" s="167" t="s">
        <v>266</v>
      </c>
      <c r="Z80" s="348"/>
      <c r="AA80" s="417"/>
    </row>
    <row r="81" spans="1:27" hidden="1" x14ac:dyDescent="0.25">
      <c r="A81" s="170">
        <v>2</v>
      </c>
      <c r="B81" s="457" t="s">
        <v>267</v>
      </c>
      <c r="C81" s="348"/>
      <c r="D81" s="421" t="e">
        <f>SUMIF(D$6:D$73,B81,(#REF!))</f>
        <v>#REF!</v>
      </c>
      <c r="E81" s="348">
        <f t="shared" ref="E81:E86" si="18">+P81*F81</f>
        <v>1540000</v>
      </c>
      <c r="F81" s="348">
        <v>22</v>
      </c>
      <c r="G81" s="348" t="s">
        <v>268</v>
      </c>
      <c r="H81" s="348"/>
      <c r="I81" s="348"/>
      <c r="J81" s="459">
        <f>+J89-J80</f>
        <v>-26857608.602080908</v>
      </c>
      <c r="K81" s="459"/>
      <c r="L81" s="459"/>
      <c r="M81" s="459"/>
      <c r="N81" s="459"/>
      <c r="O81" s="459"/>
      <c r="P81" s="459">
        <f>14*5000</f>
        <v>70000</v>
      </c>
      <c r="Q81" s="459"/>
      <c r="R81" s="348"/>
      <c r="S81" s="348"/>
      <c r="T81" s="348"/>
      <c r="U81" s="459"/>
      <c r="V81" s="348">
        <v>40000</v>
      </c>
      <c r="W81" s="460">
        <v>52</v>
      </c>
      <c r="X81" s="348" t="s">
        <v>269</v>
      </c>
      <c r="Y81" s="461">
        <v>0</v>
      </c>
      <c r="Z81" s="459"/>
      <c r="AA81" s="417"/>
    </row>
    <row r="82" spans="1:27" hidden="1" x14ac:dyDescent="0.25">
      <c r="A82" s="170">
        <v>3</v>
      </c>
      <c r="B82" s="457" t="s">
        <v>270</v>
      </c>
      <c r="C82" s="348"/>
      <c r="D82" s="421" t="e">
        <f>SUMIF(D$6:D$73,B82,(#REF!))</f>
        <v>#REF!</v>
      </c>
      <c r="E82" s="348">
        <f t="shared" si="18"/>
        <v>180000</v>
      </c>
      <c r="F82" s="167">
        <v>3</v>
      </c>
      <c r="G82" s="348" t="s">
        <v>268</v>
      </c>
      <c r="H82" s="348"/>
      <c r="I82" s="348"/>
      <c r="K82" s="459"/>
      <c r="L82" s="459"/>
      <c r="M82" s="459"/>
      <c r="N82" s="459"/>
      <c r="O82" s="459"/>
      <c r="P82" s="459">
        <f>12*5000</f>
        <v>60000</v>
      </c>
      <c r="Q82" s="459"/>
      <c r="R82" s="348"/>
      <c r="S82" s="348"/>
      <c r="T82" s="348"/>
      <c r="U82" s="459"/>
      <c r="V82" s="348">
        <v>30000</v>
      </c>
      <c r="W82" s="348"/>
      <c r="X82" s="348"/>
      <c r="Z82" s="459"/>
      <c r="AA82" s="417"/>
    </row>
    <row r="83" spans="1:27" hidden="1" x14ac:dyDescent="0.25">
      <c r="A83" s="170">
        <v>4</v>
      </c>
      <c r="B83" s="457" t="s">
        <v>271</v>
      </c>
      <c r="C83" s="348"/>
      <c r="D83" s="421" t="e">
        <f>SUMIF(D$6:D$73,B83,(#REF!))</f>
        <v>#REF!</v>
      </c>
      <c r="E83" s="348">
        <f t="shared" si="18"/>
        <v>990000</v>
      </c>
      <c r="F83" s="459">
        <v>18</v>
      </c>
      <c r="G83" s="348" t="s">
        <v>268</v>
      </c>
      <c r="H83" s="348"/>
      <c r="I83" s="348"/>
      <c r="K83" s="459"/>
      <c r="L83" s="459"/>
      <c r="M83" s="459"/>
      <c r="N83" s="459"/>
      <c r="O83" s="459"/>
      <c r="P83" s="459">
        <f>11*5000</f>
        <v>55000</v>
      </c>
      <c r="Q83" s="459"/>
      <c r="R83" s="348"/>
      <c r="S83" s="348"/>
      <c r="T83" s="348"/>
      <c r="U83" s="459"/>
      <c r="V83" s="348"/>
      <c r="W83" s="348"/>
      <c r="X83" s="348"/>
      <c r="Z83" s="459"/>
      <c r="AA83" s="417"/>
    </row>
    <row r="84" spans="1:27" hidden="1" x14ac:dyDescent="0.25">
      <c r="A84" s="170">
        <v>5</v>
      </c>
      <c r="B84" s="462" t="s">
        <v>16</v>
      </c>
      <c r="C84" s="348"/>
      <c r="D84" s="421" t="e">
        <f>SUMIF(D$6:D$73,B84,(#REF!))</f>
        <v>#REF!</v>
      </c>
      <c r="E84" s="348">
        <f t="shared" si="18"/>
        <v>225000</v>
      </c>
      <c r="F84" s="459">
        <v>5</v>
      </c>
      <c r="G84" s="348" t="s">
        <v>268</v>
      </c>
      <c r="H84" s="348"/>
      <c r="I84" s="348"/>
      <c r="K84" s="463"/>
      <c r="L84" s="463"/>
      <c r="M84" s="463"/>
      <c r="N84" s="463"/>
      <c r="O84" s="463"/>
      <c r="P84" s="463">
        <f>9*5000</f>
        <v>45000</v>
      </c>
      <c r="Q84" s="463"/>
      <c r="R84" s="348"/>
      <c r="S84" s="348"/>
      <c r="T84" s="348"/>
      <c r="U84" s="463"/>
      <c r="V84" s="348"/>
      <c r="W84" s="348"/>
      <c r="X84" s="348"/>
      <c r="Z84" s="463"/>
      <c r="AA84" s="417"/>
    </row>
    <row r="85" spans="1:27" hidden="1" x14ac:dyDescent="0.25">
      <c r="A85" s="170">
        <v>6</v>
      </c>
      <c r="B85" s="462" t="s">
        <v>49</v>
      </c>
      <c r="C85" s="348"/>
      <c r="D85" s="421" t="e">
        <f>SUMIF(D$6:D$73,B85,(#REF!))</f>
        <v>#REF!</v>
      </c>
      <c r="E85" s="348">
        <f t="shared" si="18"/>
        <v>440000</v>
      </c>
      <c r="F85" s="167">
        <v>11</v>
      </c>
      <c r="G85" s="348" t="s">
        <v>268</v>
      </c>
      <c r="H85" s="348"/>
      <c r="I85" s="348"/>
      <c r="K85" s="459"/>
      <c r="L85" s="459"/>
      <c r="M85" s="459"/>
      <c r="N85" s="459"/>
      <c r="O85" s="459"/>
      <c r="P85" s="459">
        <f>8*5000</f>
        <v>40000</v>
      </c>
      <c r="Q85" s="459"/>
      <c r="R85" s="348"/>
      <c r="S85" s="348"/>
      <c r="T85" s="348"/>
      <c r="U85" s="459"/>
      <c r="V85" s="348"/>
      <c r="W85" s="348"/>
      <c r="X85" s="348"/>
      <c r="Z85" s="459"/>
      <c r="AA85" s="417"/>
    </row>
    <row r="86" spans="1:27" hidden="1" x14ac:dyDescent="0.25">
      <c r="A86" s="170">
        <v>7</v>
      </c>
      <c r="B86" s="462" t="s">
        <v>272</v>
      </c>
      <c r="C86" s="348"/>
      <c r="D86" s="421" t="e">
        <f>SUMIF(D$6:D$73,B86,(#REF!))</f>
        <v>#REF!</v>
      </c>
      <c r="E86" s="348">
        <f t="shared" si="18"/>
        <v>450000</v>
      </c>
      <c r="F86" s="167">
        <v>15</v>
      </c>
      <c r="G86" s="348" t="s">
        <v>268</v>
      </c>
      <c r="H86" s="348"/>
      <c r="I86" s="348"/>
      <c r="K86" s="459"/>
      <c r="L86" s="459"/>
      <c r="M86" s="459"/>
      <c r="N86" s="459"/>
      <c r="O86" s="459"/>
      <c r="P86" s="459">
        <f>6*5000</f>
        <v>30000</v>
      </c>
      <c r="Q86" s="459"/>
      <c r="R86" s="348"/>
      <c r="S86" s="348"/>
      <c r="T86" s="348"/>
      <c r="U86" s="459"/>
      <c r="V86" s="348"/>
      <c r="W86" s="348"/>
      <c r="X86" s="348"/>
      <c r="Z86" s="459"/>
      <c r="AA86" s="417"/>
    </row>
    <row r="87" spans="1:27" hidden="1" x14ac:dyDescent="0.25">
      <c r="A87" s="348"/>
      <c r="B87" s="348"/>
      <c r="C87" s="348"/>
      <c r="D87" s="348"/>
      <c r="E87" s="464" t="s">
        <v>273</v>
      </c>
      <c r="F87" s="464"/>
      <c r="G87" s="464"/>
      <c r="H87" s="464"/>
      <c r="I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5">
        <v>0.3</v>
      </c>
      <c r="X87" s="464" t="s">
        <v>274</v>
      </c>
      <c r="Y87" s="466"/>
      <c r="Z87" s="464"/>
      <c r="AA87" s="417"/>
    </row>
    <row r="88" spans="1:27" hidden="1" x14ac:dyDescent="0.25">
      <c r="A88" s="348"/>
      <c r="B88" s="348"/>
      <c r="C88" s="348"/>
      <c r="D88" s="348"/>
      <c r="E88" s="464" t="s">
        <v>275</v>
      </c>
      <c r="F88" s="464"/>
      <c r="G88" s="464"/>
      <c r="H88" s="464"/>
      <c r="I88" s="464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4"/>
      <c r="W88" s="465">
        <v>0.25</v>
      </c>
      <c r="X88" s="464" t="s">
        <v>276</v>
      </c>
      <c r="Y88" s="466"/>
      <c r="Z88" s="464"/>
      <c r="AA88" s="417"/>
    </row>
    <row r="89" spans="1:27" x14ac:dyDescent="0.25">
      <c r="A89" s="348"/>
      <c r="B89" s="348"/>
      <c r="C89" s="348"/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8"/>
      <c r="U89" s="348"/>
      <c r="V89" s="348"/>
      <c r="W89" s="348"/>
      <c r="X89" s="348"/>
      <c r="Z89" s="348"/>
      <c r="AA89" s="417"/>
    </row>
    <row r="90" spans="1:27" x14ac:dyDescent="0.25">
      <c r="A90" s="348"/>
      <c r="B90" s="348"/>
      <c r="C90" s="348"/>
      <c r="D90" s="348"/>
      <c r="E90" s="348"/>
      <c r="F90" s="348"/>
      <c r="G90" s="348"/>
      <c r="H90" s="348"/>
      <c r="I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48"/>
      <c r="W90" s="348"/>
      <c r="X90" s="348"/>
      <c r="Z90" s="348"/>
      <c r="AA90" s="417"/>
    </row>
    <row r="91" spans="1:27" x14ac:dyDescent="0.25">
      <c r="A91" s="348"/>
      <c r="B91" s="348"/>
      <c r="C91" s="348"/>
      <c r="D91" s="348"/>
      <c r="E91" s="348"/>
      <c r="F91" s="348"/>
      <c r="G91" s="348"/>
      <c r="H91" s="348"/>
      <c r="I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8"/>
      <c r="W91" s="348"/>
      <c r="X91" s="348"/>
      <c r="Z91" s="348"/>
      <c r="AA91" s="417"/>
    </row>
    <row r="92" spans="1:27" x14ac:dyDescent="0.25">
      <c r="A92" s="348"/>
      <c r="B92" s="348"/>
      <c r="C92" s="348"/>
      <c r="D92" s="348"/>
      <c r="E92" s="348"/>
      <c r="F92" s="348"/>
      <c r="G92" s="348"/>
      <c r="H92" s="348"/>
      <c r="I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Z92" s="348"/>
      <c r="AA92" s="368"/>
    </row>
    <row r="93" spans="1:27" x14ac:dyDescent="0.25">
      <c r="A93" s="348"/>
      <c r="B93" s="348"/>
      <c r="C93" s="348"/>
      <c r="D93" s="348"/>
      <c r="E93" s="348"/>
      <c r="F93" s="348"/>
      <c r="G93" s="348"/>
      <c r="H93" s="348"/>
      <c r="I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Z93" s="348"/>
      <c r="AA93" s="368"/>
    </row>
    <row r="94" spans="1:27" x14ac:dyDescent="0.25">
      <c r="A94" s="348"/>
      <c r="B94" s="348"/>
      <c r="C94" s="348"/>
      <c r="D94" s="348"/>
      <c r="E94" s="348"/>
      <c r="F94" s="348"/>
      <c r="G94" s="348"/>
      <c r="H94" s="348"/>
      <c r="I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Z94" s="348"/>
      <c r="AA94" s="368"/>
    </row>
    <row r="95" spans="1:27" x14ac:dyDescent="0.25">
      <c r="A95" s="348"/>
      <c r="B95" s="348"/>
      <c r="C95" s="348"/>
      <c r="D95" s="348"/>
      <c r="E95" s="348"/>
      <c r="F95" s="348"/>
      <c r="G95" s="348"/>
      <c r="H95" s="348"/>
      <c r="I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Z95" s="348"/>
      <c r="AA95" s="368"/>
    </row>
    <row r="96" spans="1:27" x14ac:dyDescent="0.25">
      <c r="A96" s="348"/>
      <c r="B96" s="348"/>
      <c r="C96" s="348"/>
      <c r="D96" s="348"/>
      <c r="E96" s="348"/>
      <c r="F96" s="348"/>
      <c r="G96" s="348"/>
      <c r="H96" s="348"/>
      <c r="I96" s="348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8"/>
      <c r="Z96" s="348"/>
      <c r="AA96" s="368"/>
    </row>
    <row r="97" spans="1:27" x14ac:dyDescent="0.25">
      <c r="A97" s="348"/>
      <c r="B97" s="348"/>
      <c r="C97" s="348"/>
      <c r="D97" s="348"/>
      <c r="E97" s="348"/>
      <c r="F97" s="348"/>
      <c r="G97" s="348"/>
      <c r="H97" s="348"/>
      <c r="I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Z97" s="348"/>
      <c r="AA97" s="368"/>
    </row>
    <row r="98" spans="1:27" x14ac:dyDescent="0.25">
      <c r="A98" s="348"/>
      <c r="B98" s="348"/>
      <c r="C98" s="348"/>
      <c r="D98" s="348"/>
      <c r="E98" s="348"/>
      <c r="F98" s="348"/>
      <c r="G98" s="348"/>
      <c r="H98" s="348"/>
      <c r="I98" s="348"/>
      <c r="K98" s="348"/>
      <c r="L98" s="348"/>
      <c r="M98" s="348"/>
      <c r="N98" s="348"/>
      <c r="O98" s="348"/>
      <c r="P98" s="348"/>
      <c r="Q98" s="348"/>
      <c r="R98" s="348"/>
      <c r="S98" s="348"/>
      <c r="T98" s="348"/>
      <c r="U98" s="348"/>
      <c r="V98" s="348"/>
      <c r="W98" s="348"/>
      <c r="X98" s="348"/>
      <c r="Z98" s="348"/>
      <c r="AA98" s="368"/>
    </row>
    <row r="99" spans="1:27" x14ac:dyDescent="0.25">
      <c r="A99" s="348"/>
      <c r="B99" s="348"/>
      <c r="C99" s="348"/>
      <c r="D99" s="348"/>
      <c r="E99" s="348"/>
      <c r="F99" s="348"/>
      <c r="G99" s="348"/>
      <c r="H99" s="348"/>
      <c r="I99" s="348"/>
      <c r="K99" s="348"/>
      <c r="L99" s="348"/>
      <c r="M99" s="348"/>
      <c r="N99" s="348"/>
      <c r="O99" s="348"/>
      <c r="P99" s="348"/>
      <c r="Q99" s="348"/>
      <c r="R99" s="348"/>
      <c r="S99" s="348"/>
      <c r="T99" s="348"/>
      <c r="U99" s="348"/>
      <c r="V99" s="348"/>
      <c r="W99" s="348"/>
      <c r="X99" s="348"/>
      <c r="Z99" s="348"/>
      <c r="AA99" s="368"/>
    </row>
    <row r="100" spans="1:27" x14ac:dyDescent="0.25">
      <c r="A100" s="348"/>
      <c r="B100" s="348"/>
      <c r="C100" s="348"/>
      <c r="D100" s="348"/>
      <c r="E100" s="348"/>
      <c r="F100" s="348"/>
      <c r="G100" s="348"/>
      <c r="H100" s="348"/>
      <c r="I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  <c r="V100" s="348"/>
      <c r="W100" s="348"/>
      <c r="X100" s="348"/>
      <c r="Z100" s="348"/>
      <c r="AA100" s="368"/>
    </row>
    <row r="101" spans="1:27" x14ac:dyDescent="0.25">
      <c r="A101" s="348"/>
      <c r="B101" s="348"/>
      <c r="C101" s="348"/>
      <c r="D101" s="348"/>
      <c r="E101" s="348"/>
      <c r="F101" s="348"/>
      <c r="G101" s="348"/>
      <c r="H101" s="348"/>
      <c r="I101" s="348"/>
      <c r="K101" s="348"/>
      <c r="L101" s="348"/>
      <c r="M101" s="348"/>
      <c r="N101" s="348"/>
      <c r="O101" s="348"/>
      <c r="P101" s="348"/>
      <c r="Q101" s="348"/>
      <c r="R101" s="348"/>
      <c r="S101" s="348"/>
      <c r="T101" s="348"/>
      <c r="U101" s="348"/>
      <c r="V101" s="348"/>
      <c r="W101" s="348"/>
      <c r="X101" s="348"/>
      <c r="Z101" s="348"/>
      <c r="AA101" s="368"/>
    </row>
    <row r="102" spans="1:27" x14ac:dyDescent="0.25">
      <c r="A102" s="348"/>
      <c r="B102" s="348"/>
      <c r="C102" s="348"/>
      <c r="D102" s="348"/>
      <c r="E102" s="348"/>
      <c r="F102" s="348"/>
      <c r="G102" s="348"/>
      <c r="H102" s="348"/>
      <c r="I102" s="348"/>
      <c r="K102" s="348"/>
      <c r="L102" s="348"/>
      <c r="M102" s="348"/>
      <c r="N102" s="348"/>
      <c r="O102" s="348"/>
      <c r="P102" s="348"/>
      <c r="Q102" s="348"/>
      <c r="R102" s="348"/>
      <c r="S102" s="348"/>
      <c r="T102" s="348"/>
      <c r="U102" s="348"/>
      <c r="V102" s="348"/>
      <c r="W102" s="348"/>
      <c r="X102" s="348"/>
      <c r="Z102" s="348"/>
      <c r="AA102" s="368"/>
    </row>
    <row r="103" spans="1:27" x14ac:dyDescent="0.25">
      <c r="A103" s="348"/>
      <c r="B103" s="348"/>
      <c r="C103" s="348"/>
      <c r="D103" s="348"/>
      <c r="E103" s="348"/>
      <c r="F103" s="348"/>
      <c r="G103" s="348"/>
      <c r="H103" s="348"/>
      <c r="I103" s="348"/>
      <c r="K103" s="348"/>
      <c r="L103" s="348"/>
      <c r="M103" s="348"/>
      <c r="N103" s="348"/>
      <c r="O103" s="348"/>
      <c r="P103" s="348"/>
      <c r="Q103" s="348"/>
      <c r="R103" s="348"/>
      <c r="S103" s="348"/>
      <c r="T103" s="348"/>
      <c r="U103" s="348"/>
      <c r="V103" s="348"/>
      <c r="W103" s="348"/>
      <c r="X103" s="348"/>
      <c r="Z103" s="348"/>
      <c r="AA103" s="368"/>
    </row>
    <row r="104" spans="1:27" x14ac:dyDescent="0.25">
      <c r="A104" s="348"/>
      <c r="B104" s="348"/>
      <c r="C104" s="348"/>
      <c r="D104" s="348"/>
      <c r="E104" s="348"/>
      <c r="F104" s="348"/>
      <c r="G104" s="348"/>
      <c r="H104" s="348"/>
      <c r="I104" s="348"/>
      <c r="K104" s="348"/>
      <c r="L104" s="348"/>
      <c r="M104" s="348"/>
      <c r="N104" s="348"/>
      <c r="O104" s="348"/>
      <c r="P104" s="348"/>
      <c r="Q104" s="348"/>
      <c r="R104" s="348"/>
      <c r="S104" s="348"/>
      <c r="T104" s="348"/>
      <c r="U104" s="348"/>
      <c r="V104" s="348"/>
      <c r="W104" s="348"/>
      <c r="X104" s="348"/>
      <c r="Z104" s="348"/>
      <c r="AA104" s="368"/>
    </row>
    <row r="105" spans="1:27" x14ac:dyDescent="0.25">
      <c r="A105" s="348"/>
      <c r="B105" s="348"/>
      <c r="C105" s="348"/>
      <c r="D105" s="348"/>
      <c r="E105" s="348"/>
      <c r="F105" s="348"/>
      <c r="G105" s="348"/>
      <c r="H105" s="348"/>
      <c r="I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8"/>
      <c r="V105" s="348"/>
      <c r="W105" s="348"/>
      <c r="X105" s="348"/>
      <c r="Z105" s="348"/>
      <c r="AA105" s="368"/>
    </row>
    <row r="106" spans="1:27" x14ac:dyDescent="0.25">
      <c r="A106" s="348"/>
      <c r="B106" s="348"/>
      <c r="C106" s="348"/>
      <c r="D106" s="348"/>
      <c r="E106" s="348"/>
      <c r="F106" s="348"/>
      <c r="G106" s="348"/>
      <c r="H106" s="348"/>
      <c r="I106" s="348"/>
      <c r="K106" s="348"/>
      <c r="L106" s="348"/>
      <c r="M106" s="348"/>
      <c r="N106" s="348"/>
      <c r="O106" s="348"/>
      <c r="P106" s="348"/>
      <c r="Q106" s="348"/>
      <c r="R106" s="348"/>
      <c r="S106" s="348"/>
      <c r="T106" s="348"/>
      <c r="U106" s="348"/>
      <c r="V106" s="348"/>
      <c r="W106" s="348"/>
      <c r="X106" s="348"/>
      <c r="Z106" s="348"/>
      <c r="AA106" s="368"/>
    </row>
    <row r="107" spans="1:27" x14ac:dyDescent="0.25">
      <c r="A107" s="348"/>
      <c r="B107" s="348"/>
      <c r="C107" s="348"/>
      <c r="D107" s="348"/>
      <c r="E107" s="348"/>
      <c r="F107" s="348"/>
      <c r="G107" s="348"/>
      <c r="H107" s="348"/>
      <c r="I107" s="348"/>
      <c r="K107" s="348"/>
      <c r="L107" s="348"/>
      <c r="M107" s="348"/>
      <c r="N107" s="348"/>
      <c r="O107" s="348"/>
      <c r="P107" s="348"/>
      <c r="Q107" s="348"/>
      <c r="R107" s="348"/>
      <c r="S107" s="348"/>
      <c r="T107" s="348"/>
      <c r="U107" s="348"/>
      <c r="V107" s="348"/>
      <c r="W107" s="348"/>
      <c r="X107" s="348"/>
      <c r="Z107" s="348"/>
      <c r="AA107" s="368"/>
    </row>
    <row r="108" spans="1:27" x14ac:dyDescent="0.25">
      <c r="A108" s="348"/>
      <c r="B108" s="348"/>
      <c r="C108" s="348"/>
      <c r="D108" s="348"/>
      <c r="E108" s="348"/>
      <c r="F108" s="348"/>
      <c r="G108" s="348"/>
      <c r="H108" s="348"/>
      <c r="I108" s="348"/>
      <c r="K108" s="348"/>
      <c r="L108" s="348"/>
      <c r="M108" s="348"/>
      <c r="N108" s="348"/>
      <c r="O108" s="348"/>
      <c r="P108" s="348"/>
      <c r="Q108" s="348"/>
      <c r="R108" s="348"/>
      <c r="S108" s="348"/>
      <c r="T108" s="348"/>
      <c r="U108" s="348"/>
      <c r="V108" s="348"/>
      <c r="W108" s="348"/>
      <c r="X108" s="348"/>
      <c r="Z108" s="348"/>
      <c r="AA108" s="368"/>
    </row>
    <row r="109" spans="1:27" x14ac:dyDescent="0.25">
      <c r="A109" s="348"/>
      <c r="B109" s="348"/>
      <c r="C109" s="348"/>
      <c r="D109" s="348"/>
      <c r="E109" s="348"/>
      <c r="F109" s="348"/>
      <c r="G109" s="348"/>
      <c r="H109" s="348"/>
      <c r="I109" s="348"/>
      <c r="K109" s="348"/>
      <c r="L109" s="348"/>
      <c r="M109" s="348"/>
      <c r="N109" s="348"/>
      <c r="O109" s="348"/>
      <c r="P109" s="348"/>
      <c r="Q109" s="348"/>
      <c r="R109" s="348"/>
      <c r="S109" s="348"/>
      <c r="T109" s="348"/>
      <c r="U109" s="348"/>
      <c r="V109" s="348"/>
      <c r="W109" s="348"/>
      <c r="X109" s="348"/>
      <c r="Z109" s="348"/>
      <c r="AA109" s="368"/>
    </row>
    <row r="110" spans="1:27" x14ac:dyDescent="0.25">
      <c r="A110" s="348"/>
      <c r="B110" s="348"/>
      <c r="C110" s="348"/>
      <c r="D110" s="348"/>
      <c r="E110" s="348"/>
      <c r="F110" s="348"/>
      <c r="G110" s="348"/>
      <c r="H110" s="348"/>
      <c r="I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48"/>
      <c r="Z110" s="348"/>
      <c r="AA110" s="368"/>
    </row>
    <row r="111" spans="1:27" x14ac:dyDescent="0.25">
      <c r="A111" s="348"/>
      <c r="B111" s="348"/>
      <c r="C111" s="348"/>
      <c r="D111" s="348"/>
      <c r="E111" s="348"/>
      <c r="F111" s="348"/>
      <c r="G111" s="348"/>
      <c r="H111" s="348"/>
      <c r="I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  <c r="U111" s="348"/>
      <c r="V111" s="348"/>
      <c r="W111" s="348"/>
      <c r="X111" s="348"/>
      <c r="Z111" s="348"/>
      <c r="AA111" s="368"/>
    </row>
    <row r="112" spans="1:27" x14ac:dyDescent="0.25">
      <c r="A112" s="348"/>
      <c r="B112" s="348"/>
      <c r="C112" s="348"/>
      <c r="D112" s="348"/>
      <c r="E112" s="348"/>
      <c r="F112" s="348"/>
      <c r="G112" s="348"/>
      <c r="H112" s="348"/>
      <c r="I112" s="348"/>
      <c r="K112" s="348"/>
      <c r="L112" s="348"/>
      <c r="M112" s="348"/>
      <c r="N112" s="348"/>
      <c r="O112" s="348"/>
      <c r="P112" s="348"/>
      <c r="Q112" s="348"/>
      <c r="R112" s="348"/>
      <c r="S112" s="348"/>
      <c r="T112" s="348"/>
      <c r="U112" s="348"/>
      <c r="V112" s="348"/>
      <c r="W112" s="348"/>
      <c r="X112" s="348"/>
      <c r="Z112" s="348"/>
      <c r="AA112" s="368"/>
    </row>
    <row r="113" spans="1:27" x14ac:dyDescent="0.25">
      <c r="A113" s="348"/>
      <c r="B113" s="348"/>
      <c r="C113" s="348"/>
      <c r="D113" s="348"/>
      <c r="E113" s="348"/>
      <c r="F113" s="348"/>
      <c r="G113" s="348"/>
      <c r="H113" s="348"/>
      <c r="I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8"/>
      <c r="X113" s="348"/>
      <c r="Z113" s="348"/>
      <c r="AA113" s="368"/>
    </row>
    <row r="114" spans="1:27" x14ac:dyDescent="0.25">
      <c r="A114" s="348"/>
      <c r="B114" s="348"/>
      <c r="C114" s="348"/>
      <c r="D114" s="348"/>
      <c r="E114" s="348"/>
      <c r="F114" s="348"/>
      <c r="G114" s="348"/>
      <c r="H114" s="348"/>
      <c r="I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48"/>
      <c r="Z114" s="348"/>
      <c r="AA114" s="368"/>
    </row>
    <row r="115" spans="1:27" x14ac:dyDescent="0.25">
      <c r="A115" s="348"/>
      <c r="B115" s="348"/>
      <c r="C115" s="348"/>
      <c r="D115" s="348"/>
      <c r="E115" s="348"/>
      <c r="F115" s="348"/>
      <c r="G115" s="348"/>
      <c r="H115" s="348"/>
      <c r="I115" s="348"/>
      <c r="K115" s="348"/>
      <c r="L115" s="348"/>
      <c r="M115" s="348"/>
      <c r="N115" s="348"/>
      <c r="O115" s="348"/>
      <c r="P115" s="348"/>
      <c r="Q115" s="348"/>
      <c r="R115" s="348"/>
      <c r="S115" s="348"/>
      <c r="T115" s="348"/>
      <c r="U115" s="348"/>
      <c r="V115" s="348"/>
      <c r="W115" s="348"/>
      <c r="X115" s="348"/>
      <c r="Z115" s="348"/>
      <c r="AA115" s="368"/>
    </row>
    <row r="116" spans="1:27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348"/>
      <c r="V116" s="348"/>
      <c r="W116" s="348"/>
      <c r="X116" s="348"/>
      <c r="Z116" s="348"/>
      <c r="AA116" s="368"/>
    </row>
    <row r="117" spans="1:27" x14ac:dyDescent="0.25">
      <c r="A117" s="348"/>
      <c r="B117" s="348"/>
      <c r="C117" s="348"/>
      <c r="D117" s="348"/>
      <c r="E117" s="348"/>
      <c r="F117" s="348"/>
      <c r="G117" s="348"/>
      <c r="H117" s="348"/>
      <c r="I117" s="348"/>
      <c r="K117" s="348"/>
      <c r="L117" s="348"/>
      <c r="M117" s="348"/>
      <c r="N117" s="348"/>
      <c r="O117" s="348"/>
      <c r="P117" s="348"/>
      <c r="Q117" s="348"/>
      <c r="R117" s="348"/>
      <c r="S117" s="348"/>
      <c r="T117" s="348"/>
      <c r="U117" s="348"/>
      <c r="V117" s="348"/>
      <c r="W117" s="348"/>
      <c r="X117" s="348"/>
      <c r="Z117" s="348"/>
      <c r="AA117" s="368"/>
    </row>
    <row r="118" spans="1:27" x14ac:dyDescent="0.25">
      <c r="A118" s="348"/>
      <c r="B118" s="348"/>
      <c r="C118" s="348"/>
      <c r="D118" s="348"/>
      <c r="E118" s="348"/>
      <c r="F118" s="348"/>
      <c r="G118" s="348"/>
      <c r="H118" s="348"/>
      <c r="I118" s="348"/>
      <c r="K118" s="348"/>
      <c r="L118" s="348"/>
      <c r="M118" s="348"/>
      <c r="N118" s="348"/>
      <c r="O118" s="348"/>
      <c r="P118" s="348"/>
      <c r="Q118" s="348"/>
      <c r="R118" s="348"/>
      <c r="S118" s="348"/>
      <c r="T118" s="348"/>
      <c r="U118" s="348"/>
      <c r="V118" s="348"/>
      <c r="W118" s="348"/>
      <c r="X118" s="348"/>
      <c r="Z118" s="348"/>
      <c r="AA118" s="368"/>
    </row>
    <row r="119" spans="1:27" x14ac:dyDescent="0.25">
      <c r="A119" s="348"/>
      <c r="B119" s="348"/>
      <c r="C119" s="348"/>
      <c r="D119" s="348"/>
      <c r="E119" s="348"/>
      <c r="F119" s="348"/>
      <c r="G119" s="348"/>
      <c r="H119" s="348"/>
      <c r="I119" s="348"/>
      <c r="K119" s="348"/>
      <c r="L119" s="348"/>
      <c r="M119" s="348"/>
      <c r="N119" s="348"/>
      <c r="O119" s="348"/>
      <c r="P119" s="348"/>
      <c r="Q119" s="348"/>
      <c r="R119" s="348"/>
      <c r="S119" s="348"/>
      <c r="T119" s="348"/>
      <c r="U119" s="348"/>
      <c r="V119" s="348"/>
      <c r="W119" s="348"/>
      <c r="X119" s="348"/>
      <c r="Z119" s="348"/>
      <c r="AA119" s="368"/>
    </row>
    <row r="120" spans="1:27" x14ac:dyDescent="0.25">
      <c r="A120" s="348"/>
      <c r="B120" s="348"/>
      <c r="C120" s="348"/>
      <c r="D120" s="348"/>
      <c r="E120" s="348"/>
      <c r="F120" s="348"/>
      <c r="G120" s="348"/>
      <c r="H120" s="348"/>
      <c r="I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  <c r="U120" s="348"/>
      <c r="V120" s="348"/>
      <c r="W120" s="348"/>
      <c r="X120" s="348"/>
      <c r="Z120" s="348"/>
      <c r="AA120" s="368"/>
    </row>
    <row r="121" spans="1:27" x14ac:dyDescent="0.25">
      <c r="A121" s="348"/>
      <c r="B121" s="348"/>
      <c r="C121" s="348"/>
      <c r="D121" s="348"/>
      <c r="E121" s="348"/>
      <c r="F121" s="348"/>
      <c r="G121" s="348"/>
      <c r="H121" s="348"/>
      <c r="I121" s="348"/>
      <c r="K121" s="348"/>
      <c r="L121" s="348"/>
      <c r="M121" s="348"/>
      <c r="N121" s="348"/>
      <c r="O121" s="348"/>
      <c r="P121" s="348"/>
      <c r="Q121" s="348"/>
      <c r="R121" s="348"/>
      <c r="S121" s="348"/>
      <c r="T121" s="348"/>
      <c r="U121" s="348"/>
      <c r="V121" s="348"/>
      <c r="W121" s="348"/>
      <c r="X121" s="348"/>
      <c r="Z121" s="348"/>
      <c r="AA121" s="368"/>
    </row>
    <row r="122" spans="1:27" x14ac:dyDescent="0.25">
      <c r="A122" s="348"/>
      <c r="B122" s="348"/>
      <c r="C122" s="348"/>
      <c r="D122" s="348"/>
      <c r="E122" s="348"/>
      <c r="F122" s="348"/>
      <c r="G122" s="348"/>
      <c r="H122" s="348"/>
      <c r="I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348"/>
      <c r="Z122" s="348"/>
      <c r="AA122" s="368"/>
    </row>
    <row r="123" spans="1:27" x14ac:dyDescent="0.25">
      <c r="A123" s="348"/>
      <c r="B123" s="348"/>
      <c r="C123" s="348"/>
      <c r="D123" s="348"/>
      <c r="E123" s="348"/>
      <c r="F123" s="348"/>
      <c r="G123" s="348"/>
      <c r="H123" s="348"/>
      <c r="I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  <c r="U123" s="348"/>
      <c r="V123" s="348"/>
      <c r="W123" s="348"/>
      <c r="X123" s="348"/>
      <c r="Z123" s="348"/>
      <c r="AA123" s="368"/>
    </row>
    <row r="124" spans="1:27" x14ac:dyDescent="0.25">
      <c r="A124" s="348"/>
      <c r="B124" s="348"/>
      <c r="C124" s="348"/>
      <c r="D124" s="348"/>
      <c r="E124" s="348"/>
      <c r="F124" s="348"/>
      <c r="G124" s="348"/>
      <c r="H124" s="348"/>
      <c r="I124" s="348"/>
      <c r="K124" s="348"/>
      <c r="L124" s="348"/>
      <c r="M124" s="348"/>
      <c r="N124" s="348"/>
      <c r="O124" s="348"/>
      <c r="P124" s="348"/>
      <c r="Q124" s="348"/>
      <c r="R124" s="348"/>
      <c r="S124" s="348"/>
      <c r="T124" s="348"/>
      <c r="U124" s="348"/>
      <c r="V124" s="348"/>
      <c r="W124" s="348"/>
      <c r="X124" s="348"/>
      <c r="Z124" s="348"/>
      <c r="AA124" s="368"/>
    </row>
    <row r="125" spans="1:27" x14ac:dyDescent="0.25">
      <c r="A125" s="348"/>
      <c r="B125" s="348"/>
      <c r="C125" s="348"/>
      <c r="D125" s="348"/>
      <c r="E125" s="348"/>
      <c r="F125" s="348"/>
      <c r="G125" s="348"/>
      <c r="H125" s="348"/>
      <c r="I125" s="348"/>
      <c r="K125" s="348"/>
      <c r="L125" s="348"/>
      <c r="M125" s="348"/>
      <c r="N125" s="348"/>
      <c r="O125" s="348"/>
      <c r="P125" s="348"/>
      <c r="Q125" s="348"/>
      <c r="R125" s="348"/>
      <c r="S125" s="348"/>
      <c r="T125" s="348"/>
      <c r="U125" s="348"/>
      <c r="V125" s="348"/>
      <c r="W125" s="348"/>
      <c r="X125" s="348"/>
      <c r="Z125" s="348"/>
      <c r="AA125" s="368"/>
    </row>
    <row r="126" spans="1:27" x14ac:dyDescent="0.25">
      <c r="A126" s="348"/>
      <c r="B126" s="348"/>
      <c r="C126" s="348"/>
      <c r="D126" s="348"/>
      <c r="E126" s="348"/>
      <c r="F126" s="348"/>
      <c r="G126" s="348"/>
      <c r="H126" s="348"/>
      <c r="I126" s="348"/>
      <c r="K126" s="348"/>
      <c r="L126" s="348"/>
      <c r="M126" s="348"/>
      <c r="N126" s="348"/>
      <c r="O126" s="348"/>
      <c r="P126" s="348"/>
      <c r="Q126" s="348"/>
      <c r="R126" s="348"/>
      <c r="S126" s="348"/>
      <c r="T126" s="348"/>
      <c r="U126" s="348"/>
      <c r="V126" s="348"/>
      <c r="W126" s="348"/>
      <c r="X126" s="348"/>
      <c r="Z126" s="348"/>
      <c r="AA126" s="368"/>
    </row>
    <row r="127" spans="1:27" x14ac:dyDescent="0.25">
      <c r="A127" s="348"/>
      <c r="B127" s="348"/>
      <c r="C127" s="348"/>
      <c r="D127" s="348"/>
      <c r="E127" s="348"/>
      <c r="F127" s="348"/>
      <c r="G127" s="348"/>
      <c r="H127" s="348"/>
      <c r="I127" s="348"/>
      <c r="K127" s="348"/>
      <c r="L127" s="348"/>
      <c r="M127" s="348"/>
      <c r="N127" s="348"/>
      <c r="O127" s="348"/>
      <c r="P127" s="348"/>
      <c r="Q127" s="348"/>
      <c r="R127" s="348"/>
      <c r="S127" s="348"/>
      <c r="T127" s="348"/>
      <c r="U127" s="348"/>
      <c r="V127" s="348"/>
      <c r="W127" s="348"/>
      <c r="X127" s="348"/>
      <c r="Z127" s="348"/>
      <c r="AA127" s="368"/>
    </row>
    <row r="128" spans="1:27" x14ac:dyDescent="0.25">
      <c r="A128" s="348"/>
      <c r="B128" s="348"/>
      <c r="C128" s="348"/>
      <c r="D128" s="348"/>
      <c r="E128" s="348"/>
      <c r="F128" s="348"/>
      <c r="G128" s="348"/>
      <c r="H128" s="348"/>
      <c r="I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  <c r="U128" s="348"/>
      <c r="V128" s="348"/>
      <c r="W128" s="348"/>
      <c r="X128" s="348"/>
      <c r="Z128" s="348"/>
      <c r="AA128" s="368"/>
    </row>
    <row r="129" spans="1:27" x14ac:dyDescent="0.25">
      <c r="A129" s="348"/>
      <c r="B129" s="348"/>
      <c r="C129" s="348"/>
      <c r="D129" s="348"/>
      <c r="E129" s="348"/>
      <c r="F129" s="348"/>
      <c r="G129" s="348"/>
      <c r="H129" s="348"/>
      <c r="I129" s="348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  <c r="U129" s="348"/>
      <c r="V129" s="348"/>
      <c r="W129" s="348"/>
      <c r="X129" s="348"/>
      <c r="Z129" s="348"/>
      <c r="AA129" s="368"/>
    </row>
    <row r="130" spans="1:27" x14ac:dyDescent="0.25">
      <c r="A130" s="348"/>
      <c r="B130" s="348"/>
      <c r="C130" s="348"/>
      <c r="D130" s="348"/>
      <c r="E130" s="348"/>
      <c r="F130" s="348"/>
      <c r="G130" s="348"/>
      <c r="H130" s="348"/>
      <c r="I130" s="348"/>
      <c r="K130" s="348"/>
      <c r="L130" s="348"/>
      <c r="M130" s="348"/>
      <c r="N130" s="348"/>
      <c r="O130" s="348"/>
      <c r="P130" s="348"/>
      <c r="Q130" s="348"/>
      <c r="R130" s="348"/>
      <c r="S130" s="348"/>
      <c r="T130" s="348"/>
      <c r="U130" s="348"/>
      <c r="V130" s="348"/>
      <c r="W130" s="348"/>
      <c r="X130" s="348"/>
      <c r="Z130" s="348"/>
      <c r="AA130" s="368"/>
    </row>
    <row r="131" spans="1:27" x14ac:dyDescent="0.25">
      <c r="A131" s="348"/>
      <c r="B131" s="348"/>
      <c r="C131" s="348"/>
      <c r="D131" s="348"/>
      <c r="E131" s="348"/>
      <c r="F131" s="348"/>
      <c r="G131" s="348"/>
      <c r="H131" s="348"/>
      <c r="I131" s="348"/>
      <c r="K131" s="348"/>
      <c r="L131" s="348"/>
      <c r="M131" s="348"/>
      <c r="N131" s="348"/>
      <c r="O131" s="348"/>
      <c r="P131" s="348"/>
      <c r="Q131" s="348"/>
      <c r="R131" s="348"/>
      <c r="S131" s="348"/>
      <c r="T131" s="348"/>
      <c r="U131" s="348"/>
      <c r="V131" s="348"/>
      <c r="W131" s="348"/>
      <c r="X131" s="348"/>
      <c r="Z131" s="348"/>
      <c r="AA131" s="368"/>
    </row>
    <row r="132" spans="1:27" x14ac:dyDescent="0.25">
      <c r="A132" s="348"/>
      <c r="B132" s="348"/>
      <c r="C132" s="348"/>
      <c r="D132" s="348"/>
      <c r="E132" s="348"/>
      <c r="F132" s="348"/>
      <c r="G132" s="348"/>
      <c r="H132" s="348"/>
      <c r="I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8"/>
      <c r="U132" s="348"/>
      <c r="V132" s="348"/>
      <c r="W132" s="348"/>
      <c r="X132" s="348"/>
      <c r="Z132" s="348"/>
      <c r="AA132" s="368"/>
    </row>
    <row r="133" spans="1:27" x14ac:dyDescent="0.25">
      <c r="A133" s="348"/>
      <c r="B133" s="348"/>
      <c r="C133" s="348"/>
      <c r="D133" s="348"/>
      <c r="E133" s="348"/>
      <c r="F133" s="348"/>
      <c r="G133" s="348"/>
      <c r="H133" s="348"/>
      <c r="I133" s="348"/>
      <c r="K133" s="348"/>
      <c r="L133" s="348"/>
      <c r="M133" s="348"/>
      <c r="N133" s="348"/>
      <c r="O133" s="348"/>
      <c r="P133" s="348"/>
      <c r="Q133" s="348"/>
      <c r="R133" s="348"/>
      <c r="S133" s="348"/>
      <c r="T133" s="348"/>
      <c r="U133" s="348"/>
      <c r="V133" s="348"/>
      <c r="W133" s="348"/>
      <c r="X133" s="348"/>
      <c r="Z133" s="348"/>
      <c r="AA133" s="368"/>
    </row>
    <row r="134" spans="1:27" x14ac:dyDescent="0.25">
      <c r="A134" s="348"/>
      <c r="B134" s="348"/>
      <c r="C134" s="348"/>
      <c r="D134" s="348"/>
      <c r="E134" s="348"/>
      <c r="F134" s="348"/>
      <c r="G134" s="348"/>
      <c r="H134" s="348"/>
      <c r="I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348"/>
      <c r="Z134" s="348"/>
      <c r="AA134" s="368"/>
    </row>
    <row r="135" spans="1:27" x14ac:dyDescent="0.25">
      <c r="A135" s="348"/>
      <c r="B135" s="348"/>
      <c r="C135" s="348"/>
      <c r="D135" s="348"/>
      <c r="E135" s="348"/>
      <c r="F135" s="348"/>
      <c r="G135" s="348"/>
      <c r="H135" s="348"/>
      <c r="I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8"/>
      <c r="V135" s="348"/>
      <c r="W135" s="348"/>
      <c r="X135" s="348"/>
      <c r="Z135" s="348"/>
      <c r="AA135" s="368"/>
    </row>
    <row r="136" spans="1:27" x14ac:dyDescent="0.25">
      <c r="A136" s="348"/>
      <c r="B136" s="348"/>
      <c r="C136" s="348"/>
      <c r="D136" s="348"/>
      <c r="E136" s="348"/>
      <c r="F136" s="348"/>
      <c r="G136" s="348"/>
      <c r="H136" s="348"/>
      <c r="I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348"/>
      <c r="Z136" s="348"/>
      <c r="AA136" s="368"/>
    </row>
    <row r="137" spans="1:27" x14ac:dyDescent="0.25">
      <c r="A137" s="348"/>
      <c r="B137" s="348"/>
      <c r="C137" s="348"/>
      <c r="D137" s="348"/>
      <c r="E137" s="348"/>
      <c r="F137" s="348"/>
      <c r="G137" s="348"/>
      <c r="H137" s="348"/>
      <c r="I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48"/>
      <c r="Z137" s="348"/>
      <c r="AA137" s="368"/>
    </row>
    <row r="138" spans="1:27" x14ac:dyDescent="0.25">
      <c r="A138" s="348"/>
      <c r="B138" s="348"/>
      <c r="C138" s="348"/>
      <c r="D138" s="348"/>
      <c r="E138" s="348"/>
      <c r="F138" s="348"/>
      <c r="G138" s="348"/>
      <c r="H138" s="348"/>
      <c r="I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348"/>
      <c r="Z138" s="348"/>
      <c r="AA138" s="368"/>
    </row>
    <row r="139" spans="1:27" x14ac:dyDescent="0.25">
      <c r="A139" s="348"/>
      <c r="B139" s="348"/>
      <c r="C139" s="348"/>
      <c r="D139" s="348"/>
      <c r="E139" s="348"/>
      <c r="F139" s="348"/>
      <c r="G139" s="348"/>
      <c r="H139" s="348"/>
      <c r="I139" s="348"/>
      <c r="K139" s="348"/>
      <c r="L139" s="348"/>
      <c r="M139" s="348"/>
      <c r="N139" s="348"/>
      <c r="O139" s="348"/>
      <c r="P139" s="348"/>
      <c r="Q139" s="348"/>
      <c r="R139" s="348"/>
      <c r="S139" s="348"/>
      <c r="T139" s="348"/>
      <c r="U139" s="348"/>
      <c r="V139" s="348"/>
      <c r="W139" s="348"/>
      <c r="X139" s="348"/>
      <c r="Z139" s="348"/>
      <c r="AA139" s="368"/>
    </row>
    <row r="140" spans="1:27" x14ac:dyDescent="0.25">
      <c r="A140" s="348"/>
      <c r="B140" s="348"/>
      <c r="C140" s="348"/>
      <c r="D140" s="348"/>
      <c r="E140" s="348"/>
      <c r="F140" s="348"/>
      <c r="G140" s="348"/>
      <c r="H140" s="348"/>
      <c r="I140" s="348"/>
      <c r="K140" s="348"/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348"/>
      <c r="Z140" s="348"/>
      <c r="AA140" s="368"/>
    </row>
    <row r="141" spans="1:27" x14ac:dyDescent="0.25">
      <c r="A141" s="348"/>
      <c r="B141" s="348"/>
      <c r="C141" s="348"/>
      <c r="D141" s="348"/>
      <c r="E141" s="348"/>
      <c r="F141" s="348"/>
      <c r="G141" s="348"/>
      <c r="H141" s="348"/>
      <c r="I141" s="348"/>
      <c r="K141" s="348"/>
      <c r="L141" s="348"/>
      <c r="M141" s="348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348"/>
      <c r="Z141" s="348"/>
      <c r="AA141" s="368"/>
    </row>
    <row r="142" spans="1:27" x14ac:dyDescent="0.25">
      <c r="A142" s="348"/>
      <c r="B142" s="348"/>
      <c r="C142" s="348"/>
      <c r="D142" s="348"/>
      <c r="E142" s="348"/>
      <c r="F142" s="348"/>
      <c r="G142" s="348"/>
      <c r="H142" s="348"/>
      <c r="I142" s="348"/>
      <c r="K142" s="348"/>
      <c r="L142" s="348"/>
      <c r="M142" s="348"/>
      <c r="N142" s="348"/>
      <c r="O142" s="348"/>
      <c r="P142" s="348"/>
      <c r="Q142" s="348"/>
      <c r="R142" s="348"/>
      <c r="S142" s="348"/>
      <c r="T142" s="348"/>
      <c r="U142" s="348"/>
      <c r="V142" s="348"/>
      <c r="W142" s="348"/>
      <c r="X142" s="348"/>
      <c r="Z142" s="348"/>
      <c r="AA142" s="368"/>
    </row>
    <row r="143" spans="1:27" x14ac:dyDescent="0.25">
      <c r="A143" s="348"/>
      <c r="B143" s="348"/>
      <c r="C143" s="348"/>
      <c r="D143" s="348"/>
      <c r="E143" s="348"/>
      <c r="F143" s="348"/>
      <c r="G143" s="348"/>
      <c r="H143" s="348"/>
      <c r="I143" s="348"/>
      <c r="K143" s="348"/>
      <c r="L143" s="348"/>
      <c r="M143" s="348"/>
      <c r="N143" s="348"/>
      <c r="O143" s="348"/>
      <c r="P143" s="348"/>
      <c r="Q143" s="348"/>
      <c r="R143" s="348"/>
      <c r="S143" s="348"/>
      <c r="T143" s="348"/>
      <c r="U143" s="348"/>
      <c r="V143" s="348"/>
      <c r="W143" s="348"/>
      <c r="X143" s="348"/>
      <c r="Z143" s="348"/>
      <c r="AA143" s="368"/>
    </row>
    <row r="144" spans="1:27" x14ac:dyDescent="0.25">
      <c r="A144" s="348"/>
      <c r="B144" s="348"/>
      <c r="C144" s="348"/>
      <c r="D144" s="348"/>
      <c r="E144" s="348"/>
      <c r="F144" s="348"/>
      <c r="G144" s="348"/>
      <c r="H144" s="348"/>
      <c r="I144" s="348"/>
      <c r="K144" s="348"/>
      <c r="L144" s="348"/>
      <c r="M144" s="348"/>
      <c r="N144" s="348"/>
      <c r="O144" s="348"/>
      <c r="P144" s="348"/>
      <c r="Q144" s="348"/>
      <c r="R144" s="348"/>
      <c r="S144" s="348"/>
      <c r="T144" s="348"/>
      <c r="U144" s="348"/>
      <c r="V144" s="348"/>
      <c r="W144" s="348"/>
      <c r="X144" s="348"/>
      <c r="Z144" s="348"/>
      <c r="AA144" s="368"/>
    </row>
    <row r="145" spans="1:27" x14ac:dyDescent="0.25">
      <c r="A145" s="348"/>
      <c r="B145" s="348"/>
      <c r="C145" s="348"/>
      <c r="D145" s="348"/>
      <c r="E145" s="348"/>
      <c r="F145" s="348"/>
      <c r="G145" s="348"/>
      <c r="H145" s="348"/>
      <c r="I145" s="348"/>
      <c r="K145" s="348"/>
      <c r="L145" s="348"/>
      <c r="M145" s="348"/>
      <c r="N145" s="348"/>
      <c r="O145" s="348"/>
      <c r="P145" s="348"/>
      <c r="Q145" s="348"/>
      <c r="R145" s="348"/>
      <c r="S145" s="348"/>
      <c r="T145" s="348"/>
      <c r="U145" s="348"/>
      <c r="V145" s="348"/>
      <c r="W145" s="348"/>
      <c r="X145" s="348"/>
      <c r="Z145" s="348"/>
      <c r="AA145" s="368"/>
    </row>
    <row r="146" spans="1:27" x14ac:dyDescent="0.25">
      <c r="A146" s="348"/>
      <c r="B146" s="348"/>
      <c r="C146" s="348"/>
      <c r="D146" s="348"/>
      <c r="E146" s="348"/>
      <c r="F146" s="348"/>
      <c r="G146" s="348"/>
      <c r="H146" s="348"/>
      <c r="I146" s="348"/>
      <c r="K146" s="348"/>
      <c r="L146" s="348"/>
      <c r="M146" s="348"/>
      <c r="N146" s="348"/>
      <c r="O146" s="348"/>
      <c r="P146" s="348"/>
      <c r="Q146" s="348"/>
      <c r="R146" s="348"/>
      <c r="S146" s="348"/>
      <c r="T146" s="348"/>
      <c r="U146" s="348"/>
      <c r="V146" s="348"/>
      <c r="W146" s="348"/>
      <c r="X146" s="348"/>
      <c r="Z146" s="348"/>
      <c r="AA146" s="368"/>
    </row>
    <row r="147" spans="1:27" x14ac:dyDescent="0.25">
      <c r="A147" s="348"/>
      <c r="B147" s="348"/>
      <c r="C147" s="348"/>
      <c r="D147" s="348"/>
      <c r="E147" s="348"/>
      <c r="F147" s="348"/>
      <c r="G147" s="348"/>
      <c r="H147" s="348"/>
      <c r="I147" s="348"/>
      <c r="K147" s="348"/>
      <c r="L147" s="348"/>
      <c r="M147" s="348"/>
      <c r="N147" s="348"/>
      <c r="O147" s="348"/>
      <c r="P147" s="348"/>
      <c r="Q147" s="348"/>
      <c r="R147" s="348"/>
      <c r="S147" s="348"/>
      <c r="T147" s="348"/>
      <c r="U147" s="348"/>
      <c r="V147" s="348"/>
      <c r="W147" s="348"/>
      <c r="X147" s="348"/>
      <c r="Z147" s="348"/>
      <c r="AA147" s="368"/>
    </row>
    <row r="148" spans="1:27" x14ac:dyDescent="0.25">
      <c r="A148" s="348"/>
      <c r="B148" s="348"/>
      <c r="C148" s="348"/>
      <c r="D148" s="348"/>
      <c r="E148" s="348"/>
      <c r="F148" s="348"/>
      <c r="G148" s="348"/>
      <c r="H148" s="348"/>
      <c r="I148" s="348"/>
      <c r="K148" s="348"/>
      <c r="L148" s="348"/>
      <c r="M148" s="348"/>
      <c r="N148" s="348"/>
      <c r="O148" s="348"/>
      <c r="P148" s="348"/>
      <c r="Q148" s="348"/>
      <c r="R148" s="348"/>
      <c r="S148" s="348"/>
      <c r="T148" s="348"/>
      <c r="U148" s="348"/>
      <c r="V148" s="348"/>
      <c r="W148" s="348"/>
      <c r="X148" s="348"/>
      <c r="Z148" s="348"/>
      <c r="AA148" s="368"/>
    </row>
    <row r="149" spans="1:27" x14ac:dyDescent="0.25">
      <c r="A149" s="348"/>
      <c r="B149" s="348"/>
      <c r="C149" s="348"/>
      <c r="D149" s="348"/>
      <c r="E149" s="348"/>
      <c r="F149" s="348"/>
      <c r="G149" s="348"/>
      <c r="H149" s="348"/>
      <c r="I149" s="348"/>
      <c r="K149" s="348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348"/>
      <c r="Z149" s="348"/>
      <c r="AA149" s="368"/>
    </row>
    <row r="150" spans="1:27" x14ac:dyDescent="0.25">
      <c r="A150" s="348"/>
      <c r="B150" s="348"/>
      <c r="C150" s="348"/>
      <c r="D150" s="348"/>
      <c r="E150" s="348"/>
      <c r="F150" s="348"/>
      <c r="G150" s="348"/>
      <c r="H150" s="348"/>
      <c r="I150" s="348"/>
      <c r="K150" s="348"/>
      <c r="L150" s="348"/>
      <c r="M150" s="348"/>
      <c r="N150" s="348"/>
      <c r="O150" s="348"/>
      <c r="P150" s="348"/>
      <c r="Q150" s="348"/>
      <c r="R150" s="348"/>
      <c r="S150" s="348"/>
      <c r="T150" s="348"/>
      <c r="U150" s="348"/>
      <c r="V150" s="348"/>
      <c r="W150" s="348"/>
      <c r="X150" s="348"/>
      <c r="Z150" s="348"/>
      <c r="AA150" s="368"/>
    </row>
    <row r="151" spans="1:27" x14ac:dyDescent="0.25">
      <c r="A151" s="348"/>
      <c r="B151" s="348"/>
      <c r="C151" s="348"/>
      <c r="D151" s="348"/>
      <c r="E151" s="348"/>
      <c r="F151" s="348"/>
      <c r="G151" s="348"/>
      <c r="H151" s="348"/>
      <c r="I151" s="348"/>
      <c r="K151" s="348"/>
      <c r="L151" s="348"/>
      <c r="M151" s="348"/>
      <c r="N151" s="348"/>
      <c r="O151" s="348"/>
      <c r="P151" s="348"/>
      <c r="Q151" s="348"/>
      <c r="R151" s="348"/>
      <c r="S151" s="348"/>
      <c r="T151" s="348"/>
      <c r="U151" s="348"/>
      <c r="V151" s="348"/>
      <c r="W151" s="348"/>
      <c r="X151" s="348"/>
      <c r="Z151" s="348"/>
      <c r="AA151" s="368"/>
    </row>
    <row r="152" spans="1:27" x14ac:dyDescent="0.25">
      <c r="A152" s="348"/>
      <c r="B152" s="348"/>
      <c r="C152" s="348"/>
      <c r="D152" s="348"/>
      <c r="E152" s="348"/>
      <c r="F152" s="348"/>
      <c r="G152" s="348"/>
      <c r="H152" s="348"/>
      <c r="I152" s="348"/>
      <c r="K152" s="348"/>
      <c r="L152" s="348"/>
      <c r="M152" s="348"/>
      <c r="N152" s="348"/>
      <c r="O152" s="348"/>
      <c r="P152" s="348"/>
      <c r="Q152" s="348"/>
      <c r="R152" s="348"/>
      <c r="S152" s="348"/>
      <c r="T152" s="348"/>
      <c r="U152" s="348"/>
      <c r="V152" s="348"/>
      <c r="W152" s="348"/>
      <c r="X152" s="348"/>
      <c r="Z152" s="348"/>
      <c r="AA152" s="368"/>
    </row>
    <row r="153" spans="1:27" x14ac:dyDescent="0.25">
      <c r="A153" s="348"/>
      <c r="B153" s="348"/>
      <c r="C153" s="348"/>
      <c r="D153" s="348"/>
      <c r="E153" s="348"/>
      <c r="F153" s="348"/>
      <c r="G153" s="348"/>
      <c r="H153" s="348"/>
      <c r="I153" s="348"/>
      <c r="K153" s="348"/>
      <c r="L153" s="348"/>
      <c r="M153" s="348"/>
      <c r="N153" s="348"/>
      <c r="O153" s="348"/>
      <c r="P153" s="348"/>
      <c r="Q153" s="348"/>
      <c r="R153" s="348"/>
      <c r="S153" s="348"/>
      <c r="T153" s="348"/>
      <c r="U153" s="348"/>
      <c r="V153" s="348"/>
      <c r="W153" s="348"/>
      <c r="X153" s="348"/>
      <c r="Z153" s="348"/>
      <c r="AA153" s="368"/>
    </row>
    <row r="154" spans="1:27" x14ac:dyDescent="0.25">
      <c r="A154" s="348"/>
      <c r="B154" s="348"/>
      <c r="C154" s="348"/>
      <c r="D154" s="348"/>
      <c r="E154" s="348"/>
      <c r="F154" s="348"/>
      <c r="G154" s="348"/>
      <c r="H154" s="348"/>
      <c r="I154" s="348"/>
      <c r="K154" s="348"/>
      <c r="L154" s="348"/>
      <c r="M154" s="348"/>
      <c r="N154" s="348"/>
      <c r="O154" s="348"/>
      <c r="P154" s="348"/>
      <c r="Q154" s="348"/>
      <c r="R154" s="348"/>
      <c r="S154" s="348"/>
      <c r="T154" s="348"/>
      <c r="U154" s="348"/>
      <c r="V154" s="348"/>
      <c r="W154" s="348"/>
      <c r="X154" s="348"/>
      <c r="Z154" s="348"/>
      <c r="AA154" s="368"/>
    </row>
    <row r="155" spans="1:27" x14ac:dyDescent="0.25">
      <c r="A155" s="348"/>
      <c r="B155" s="348"/>
      <c r="C155" s="348"/>
      <c r="D155" s="348"/>
      <c r="E155" s="348"/>
      <c r="F155" s="348"/>
      <c r="G155" s="348"/>
      <c r="H155" s="348"/>
      <c r="I155" s="348"/>
      <c r="K155" s="348"/>
      <c r="L155" s="348"/>
      <c r="M155" s="348"/>
      <c r="N155" s="348"/>
      <c r="O155" s="348"/>
      <c r="P155" s="348"/>
      <c r="Q155" s="348"/>
      <c r="R155" s="348"/>
      <c r="S155" s="348"/>
      <c r="T155" s="348"/>
      <c r="U155" s="348"/>
      <c r="V155" s="348"/>
      <c r="W155" s="348"/>
      <c r="X155" s="348"/>
      <c r="Z155" s="348"/>
      <c r="AA155" s="368"/>
    </row>
    <row r="156" spans="1:27" x14ac:dyDescent="0.25">
      <c r="A156" s="348"/>
      <c r="B156" s="348"/>
      <c r="C156" s="348"/>
      <c r="D156" s="348"/>
      <c r="E156" s="348"/>
      <c r="F156" s="348"/>
      <c r="G156" s="348"/>
      <c r="H156" s="348"/>
      <c r="I156" s="348"/>
      <c r="K156" s="348"/>
      <c r="L156" s="348"/>
      <c r="M156" s="348"/>
      <c r="N156" s="348"/>
      <c r="O156" s="348"/>
      <c r="P156" s="348"/>
      <c r="Q156" s="348"/>
      <c r="R156" s="348"/>
      <c r="S156" s="348"/>
      <c r="T156" s="348"/>
      <c r="U156" s="348"/>
      <c r="V156" s="348"/>
      <c r="W156" s="348"/>
      <c r="X156" s="348"/>
      <c r="Z156" s="348"/>
      <c r="AA156" s="368"/>
    </row>
    <row r="157" spans="1:27" x14ac:dyDescent="0.25">
      <c r="A157" s="348"/>
      <c r="B157" s="348"/>
      <c r="C157" s="348"/>
      <c r="D157" s="348"/>
      <c r="E157" s="348"/>
      <c r="F157" s="348"/>
      <c r="G157" s="348"/>
      <c r="H157" s="348"/>
      <c r="I157" s="348"/>
      <c r="K157" s="348"/>
      <c r="L157" s="348"/>
      <c r="M157" s="348"/>
      <c r="N157" s="348"/>
      <c r="O157" s="348"/>
      <c r="P157" s="348"/>
      <c r="Q157" s="348"/>
      <c r="R157" s="348"/>
      <c r="S157" s="348"/>
      <c r="T157" s="348"/>
      <c r="U157" s="348"/>
      <c r="V157" s="348"/>
      <c r="W157" s="348"/>
      <c r="X157" s="348"/>
      <c r="Z157" s="348"/>
      <c r="AA157" s="368"/>
    </row>
    <row r="158" spans="1:27" x14ac:dyDescent="0.25">
      <c r="A158" s="348"/>
      <c r="B158" s="348"/>
      <c r="C158" s="348"/>
      <c r="D158" s="348"/>
      <c r="E158" s="348"/>
      <c r="F158" s="348"/>
      <c r="G158" s="348"/>
      <c r="H158" s="348"/>
      <c r="I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  <c r="W158" s="348"/>
      <c r="X158" s="348"/>
      <c r="Z158" s="348"/>
      <c r="AA158" s="368"/>
    </row>
    <row r="159" spans="1:27" x14ac:dyDescent="0.25">
      <c r="A159" s="348"/>
      <c r="B159" s="348"/>
      <c r="C159" s="348"/>
      <c r="D159" s="348"/>
      <c r="E159" s="348"/>
      <c r="F159" s="348"/>
      <c r="G159" s="348"/>
      <c r="H159" s="348"/>
      <c r="I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348"/>
      <c r="Z159" s="348"/>
      <c r="AA159" s="368"/>
    </row>
    <row r="160" spans="1:27" x14ac:dyDescent="0.25">
      <c r="A160" s="348"/>
      <c r="B160" s="348"/>
      <c r="C160" s="348"/>
      <c r="D160" s="348"/>
      <c r="E160" s="348"/>
      <c r="F160" s="348"/>
      <c r="G160" s="348"/>
      <c r="H160" s="348"/>
      <c r="I160" s="348"/>
      <c r="K160" s="348"/>
      <c r="L160" s="348"/>
      <c r="M160" s="348"/>
      <c r="N160" s="348"/>
      <c r="O160" s="348"/>
      <c r="P160" s="348"/>
      <c r="Q160" s="348"/>
      <c r="R160" s="348"/>
      <c r="S160" s="348"/>
      <c r="T160" s="348"/>
      <c r="U160" s="348"/>
      <c r="V160" s="348"/>
      <c r="W160" s="348"/>
      <c r="X160" s="348"/>
      <c r="Z160" s="348"/>
      <c r="AA160" s="368"/>
    </row>
    <row r="161" spans="1:27" x14ac:dyDescent="0.25">
      <c r="A161" s="348"/>
      <c r="B161" s="348"/>
      <c r="C161" s="348"/>
      <c r="D161" s="348"/>
      <c r="E161" s="348"/>
      <c r="F161" s="348"/>
      <c r="G161" s="348"/>
      <c r="H161" s="348"/>
      <c r="I161" s="348"/>
      <c r="K161" s="348"/>
      <c r="L161" s="348"/>
      <c r="M161" s="348"/>
      <c r="N161" s="348"/>
      <c r="O161" s="348"/>
      <c r="P161" s="348"/>
      <c r="Q161" s="348"/>
      <c r="R161" s="348"/>
      <c r="S161" s="348"/>
      <c r="T161" s="348"/>
      <c r="U161" s="348"/>
      <c r="V161" s="348"/>
      <c r="W161" s="348"/>
      <c r="X161" s="348"/>
      <c r="Z161" s="348"/>
      <c r="AA161" s="368"/>
    </row>
    <row r="162" spans="1:27" x14ac:dyDescent="0.25">
      <c r="A162" s="348"/>
      <c r="B162" s="348"/>
      <c r="C162" s="348"/>
      <c r="D162" s="348"/>
      <c r="E162" s="348"/>
      <c r="F162" s="348"/>
      <c r="G162" s="348"/>
      <c r="H162" s="348"/>
      <c r="I162" s="348"/>
      <c r="K162" s="348"/>
      <c r="L162" s="348"/>
      <c r="M162" s="348"/>
      <c r="N162" s="348"/>
      <c r="O162" s="348"/>
      <c r="P162" s="348"/>
      <c r="Q162" s="348"/>
      <c r="R162" s="348"/>
      <c r="S162" s="348"/>
      <c r="T162" s="348"/>
      <c r="U162" s="348"/>
      <c r="V162" s="348"/>
      <c r="W162" s="348"/>
      <c r="X162" s="348"/>
      <c r="Z162" s="348"/>
      <c r="AA162" s="368"/>
    </row>
    <row r="163" spans="1:27" x14ac:dyDescent="0.25">
      <c r="A163" s="348"/>
      <c r="B163" s="348"/>
      <c r="C163" s="348"/>
      <c r="D163" s="348"/>
      <c r="E163" s="348"/>
      <c r="F163" s="348"/>
      <c r="G163" s="348"/>
      <c r="H163" s="348"/>
      <c r="I163" s="348"/>
      <c r="K163" s="348"/>
      <c r="L163" s="348"/>
      <c r="M163" s="348"/>
      <c r="N163" s="348"/>
      <c r="O163" s="348"/>
      <c r="P163" s="348"/>
      <c r="Q163" s="348"/>
      <c r="R163" s="348"/>
      <c r="S163" s="348"/>
      <c r="T163" s="348"/>
      <c r="U163" s="348"/>
      <c r="V163" s="348"/>
      <c r="W163" s="348"/>
      <c r="X163" s="348"/>
      <c r="Z163" s="348"/>
      <c r="AA163" s="368"/>
    </row>
    <row r="164" spans="1:27" x14ac:dyDescent="0.25">
      <c r="A164" s="348"/>
      <c r="B164" s="348"/>
      <c r="C164" s="348"/>
      <c r="D164" s="348"/>
      <c r="E164" s="348"/>
      <c r="F164" s="348"/>
      <c r="G164" s="348"/>
      <c r="H164" s="348"/>
      <c r="I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  <c r="W164" s="348"/>
      <c r="X164" s="348"/>
      <c r="Z164" s="348"/>
      <c r="AA164" s="368"/>
    </row>
    <row r="165" spans="1:27" x14ac:dyDescent="0.25">
      <c r="A165" s="348"/>
      <c r="B165" s="348"/>
      <c r="C165" s="348"/>
      <c r="D165" s="348"/>
      <c r="E165" s="348"/>
      <c r="F165" s="348"/>
      <c r="G165" s="348"/>
      <c r="H165" s="348"/>
      <c r="I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  <c r="W165" s="348"/>
      <c r="X165" s="348"/>
      <c r="Z165" s="348"/>
      <c r="AA165" s="368"/>
    </row>
    <row r="166" spans="1:27" x14ac:dyDescent="0.25">
      <c r="A166" s="348"/>
      <c r="B166" s="348"/>
      <c r="C166" s="348"/>
      <c r="D166" s="348"/>
      <c r="E166" s="348"/>
      <c r="F166" s="348"/>
      <c r="G166" s="348"/>
      <c r="H166" s="348"/>
      <c r="I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  <c r="W166" s="348"/>
      <c r="X166" s="348"/>
      <c r="Z166" s="348"/>
      <c r="AA166" s="368"/>
    </row>
    <row r="167" spans="1:27" x14ac:dyDescent="0.25">
      <c r="A167" s="348"/>
      <c r="B167" s="348"/>
      <c r="C167" s="348"/>
      <c r="D167" s="348"/>
      <c r="E167" s="348"/>
      <c r="F167" s="348"/>
      <c r="G167" s="348"/>
      <c r="H167" s="348"/>
      <c r="I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348"/>
      <c r="Z167" s="348"/>
      <c r="AA167" s="368"/>
    </row>
    <row r="168" spans="1:27" x14ac:dyDescent="0.25">
      <c r="A168" s="348"/>
      <c r="B168" s="348"/>
      <c r="C168" s="348"/>
      <c r="D168" s="348"/>
      <c r="E168" s="348"/>
      <c r="F168" s="348"/>
      <c r="G168" s="348"/>
      <c r="H168" s="348"/>
      <c r="I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Z168" s="348"/>
      <c r="AA168" s="368"/>
    </row>
    <row r="169" spans="1:27" x14ac:dyDescent="0.25">
      <c r="A169" s="348"/>
      <c r="B169" s="348"/>
      <c r="C169" s="348"/>
      <c r="D169" s="348"/>
      <c r="E169" s="348"/>
      <c r="F169" s="348"/>
      <c r="G169" s="348"/>
      <c r="H169" s="348"/>
      <c r="I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8"/>
      <c r="V169" s="348"/>
      <c r="W169" s="348"/>
      <c r="X169" s="348"/>
      <c r="Z169" s="348"/>
      <c r="AA169" s="368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609"/>
      <c r="J2" s="609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91" t="s">
        <v>0</v>
      </c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305"/>
    </row>
    <row r="4" spans="1:26" ht="18" customHeight="1" x14ac:dyDescent="0.25">
      <c r="C4" s="292"/>
      <c r="D4" s="591" t="s">
        <v>1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305"/>
    </row>
    <row r="5" spans="1:26" ht="18" customHeight="1" x14ac:dyDescent="0.25">
      <c r="C5" s="292"/>
      <c r="D5" s="591" t="s">
        <v>2</v>
      </c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305"/>
    </row>
    <row r="6" spans="1:26" ht="18" customHeight="1" x14ac:dyDescent="0.25">
      <c r="C6" s="292"/>
      <c r="D6" s="591" t="s">
        <v>3</v>
      </c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306"/>
    </row>
    <row r="7" spans="1:26" ht="18" customHeight="1" x14ac:dyDescent="0.25">
      <c r="C7" s="292"/>
      <c r="D7" s="608" t="s">
        <v>4</v>
      </c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</row>
    <row r="8" spans="1:26" ht="12.75" customHeight="1" x14ac:dyDescent="0.25">
      <c r="B8" s="590"/>
      <c r="C8" s="590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93" t="s">
        <v>6</v>
      </c>
      <c r="E10" s="595" t="s">
        <v>7</v>
      </c>
      <c r="F10" s="597" t="s">
        <v>8</v>
      </c>
      <c r="G10" s="599" t="s">
        <v>9</v>
      </c>
      <c r="H10" s="599" t="s">
        <v>10</v>
      </c>
      <c r="I10" s="601" t="s">
        <v>11</v>
      </c>
      <c r="J10" s="601"/>
      <c r="K10" s="601"/>
      <c r="L10" s="601"/>
      <c r="M10" s="602"/>
      <c r="N10" s="603" t="s">
        <v>12</v>
      </c>
      <c r="O10" s="604"/>
      <c r="P10" s="604"/>
      <c r="Q10" s="604"/>
      <c r="R10" s="605"/>
    </row>
    <row r="11" spans="1:26" x14ac:dyDescent="0.25">
      <c r="A11" s="292"/>
      <c r="B11" s="295"/>
      <c r="C11" s="295"/>
      <c r="D11" s="594"/>
      <c r="E11" s="596"/>
      <c r="F11" s="598"/>
      <c r="G11" s="600"/>
      <c r="H11" s="600"/>
      <c r="I11" s="606" t="s">
        <v>13</v>
      </c>
      <c r="J11" s="607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8">
        <v>6</v>
      </c>
      <c r="J12" s="589"/>
      <c r="K12" s="323"/>
      <c r="L12" s="323"/>
      <c r="M12" s="313">
        <v>7</v>
      </c>
      <c r="N12" s="583">
        <v>8</v>
      </c>
      <c r="O12" s="585"/>
      <c r="P12" s="585"/>
      <c r="Q12" s="585"/>
      <c r="R12" s="584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90"/>
      <c r="C59" s="590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91" t="s">
        <v>0</v>
      </c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</row>
    <row r="61" spans="1:26" s="10" customFormat="1" x14ac:dyDescent="0.25">
      <c r="A61" s="292"/>
      <c r="B61" s="295"/>
      <c r="C61" s="295"/>
      <c r="D61" s="591" t="s">
        <v>1</v>
      </c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</row>
    <row r="62" spans="1:26" x14ac:dyDescent="0.25">
      <c r="A62" s="292"/>
      <c r="B62" s="295"/>
      <c r="C62" s="295"/>
      <c r="D62" s="591" t="s">
        <v>2</v>
      </c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91" t="s">
        <v>3</v>
      </c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92" t="s">
        <v>4</v>
      </c>
      <c r="E64" s="592"/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93" t="s">
        <v>6</v>
      </c>
      <c r="E66" s="595" t="s">
        <v>7</v>
      </c>
      <c r="F66" s="597"/>
      <c r="G66" s="599" t="s">
        <v>9</v>
      </c>
      <c r="H66" s="599" t="s">
        <v>10</v>
      </c>
      <c r="I66" s="601" t="s">
        <v>11</v>
      </c>
      <c r="J66" s="601"/>
      <c r="K66" s="601"/>
      <c r="L66" s="601"/>
      <c r="M66" s="602"/>
      <c r="N66" s="603"/>
      <c r="O66" s="604"/>
      <c r="P66" s="604"/>
      <c r="Q66" s="604"/>
      <c r="R66" s="605"/>
    </row>
    <row r="67" spans="1:28" x14ac:dyDescent="0.25">
      <c r="A67" s="292"/>
      <c r="B67" s="295"/>
      <c r="C67" s="295"/>
      <c r="D67" s="594"/>
      <c r="E67" s="596"/>
      <c r="F67" s="598"/>
      <c r="G67" s="600"/>
      <c r="H67" s="600"/>
      <c r="I67" s="606" t="s">
        <v>13</v>
      </c>
      <c r="J67" s="607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8">
        <v>6</v>
      </c>
      <c r="J68" s="589"/>
      <c r="K68" s="323"/>
      <c r="L68" s="323"/>
      <c r="M68" s="313">
        <v>7</v>
      </c>
      <c r="N68" s="583">
        <v>8</v>
      </c>
      <c r="O68" s="585"/>
      <c r="P68" s="585"/>
      <c r="Q68" s="585"/>
      <c r="R68" s="584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90"/>
      <c r="C114" s="590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D7:R7"/>
    <mergeCell ref="I10:M10"/>
    <mergeCell ref="N10:R10"/>
    <mergeCell ref="I11:J11"/>
    <mergeCell ref="I2:J2"/>
    <mergeCell ref="D3:R3"/>
    <mergeCell ref="D4:R4"/>
    <mergeCell ref="D5:R5"/>
    <mergeCell ref="D6:R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12" t="s">
        <v>84</v>
      </c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46"/>
      <c r="V1" s="587"/>
      <c r="W1" s="587"/>
      <c r="X1" s="587"/>
      <c r="Y1" s="587"/>
      <c r="Z1" s="587"/>
      <c r="AA1" s="587"/>
      <c r="AB1" s="587"/>
      <c r="AC1" s="587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12" t="s">
        <v>1</v>
      </c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46"/>
      <c r="V2" s="587"/>
      <c r="W2" s="587"/>
      <c r="X2" s="587"/>
      <c r="Y2" s="587"/>
      <c r="Z2" s="587"/>
      <c r="AA2" s="587"/>
      <c r="AB2" s="587"/>
      <c r="AC2" s="587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12" t="s">
        <v>2</v>
      </c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46"/>
      <c r="V3" s="587"/>
      <c r="W3" s="587"/>
      <c r="X3" s="587"/>
      <c r="Y3" s="587"/>
      <c r="Z3" s="587"/>
      <c r="AA3" s="587"/>
      <c r="AB3" s="587"/>
      <c r="AC3" s="587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12" t="s">
        <v>3</v>
      </c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46"/>
      <c r="V4" s="587"/>
      <c r="W4" s="587"/>
      <c r="X4" s="587"/>
      <c r="Y4" s="587"/>
      <c r="Z4" s="587"/>
      <c r="AA4" s="587"/>
      <c r="AB4" s="587"/>
      <c r="AC4" s="587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22" t="s">
        <v>4</v>
      </c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23" t="s">
        <v>6</v>
      </c>
      <c r="D7" s="625" t="s">
        <v>7</v>
      </c>
      <c r="E7" s="627" t="s">
        <v>8</v>
      </c>
      <c r="F7" s="615" t="s">
        <v>85</v>
      </c>
      <c r="G7" s="616"/>
      <c r="H7" s="617"/>
      <c r="I7" s="615" t="s">
        <v>86</v>
      </c>
      <c r="J7" s="616"/>
      <c r="K7" s="617"/>
      <c r="L7" s="618">
        <v>2018</v>
      </c>
      <c r="M7" s="601"/>
      <c r="N7" s="601"/>
      <c r="O7" s="602"/>
      <c r="P7" s="618" t="s">
        <v>87</v>
      </c>
      <c r="Q7" s="601"/>
      <c r="R7" s="601"/>
      <c r="S7" s="602"/>
      <c r="T7" s="571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24"/>
      <c r="D8" s="626"/>
      <c r="E8" s="628"/>
      <c r="F8" s="619" t="s">
        <v>9</v>
      </c>
      <c r="G8" s="620"/>
      <c r="H8" s="55" t="s">
        <v>14</v>
      </c>
      <c r="I8" s="619" t="s">
        <v>9</v>
      </c>
      <c r="J8" s="620"/>
      <c r="K8" s="55" t="s">
        <v>14</v>
      </c>
      <c r="L8" s="56" t="s">
        <v>10</v>
      </c>
      <c r="M8" s="621" t="s">
        <v>9</v>
      </c>
      <c r="N8" s="620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74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83">
        <v>4</v>
      </c>
      <c r="G9" s="610"/>
      <c r="H9" s="64">
        <v>5</v>
      </c>
      <c r="I9" s="583">
        <v>6</v>
      </c>
      <c r="J9" s="610"/>
      <c r="K9" s="64">
        <v>7</v>
      </c>
      <c r="L9" s="65">
        <v>8</v>
      </c>
      <c r="M9" s="611">
        <v>9</v>
      </c>
      <c r="N9" s="610"/>
      <c r="O9" s="64">
        <v>10</v>
      </c>
      <c r="P9" s="583">
        <v>11</v>
      </c>
      <c r="Q9" s="585"/>
      <c r="R9" s="585"/>
      <c r="S9" s="584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12" t="s">
        <v>84</v>
      </c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9"/>
      <c r="V60" s="587"/>
      <c r="W60" s="587"/>
      <c r="X60" s="587"/>
      <c r="Y60" s="587"/>
      <c r="Z60" s="587"/>
      <c r="AA60" s="587"/>
      <c r="AB60" s="587"/>
      <c r="AC60" s="587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12" t="s">
        <v>1</v>
      </c>
      <c r="F61" s="612"/>
      <c r="G61" s="612"/>
      <c r="H61" s="612"/>
      <c r="I61" s="612"/>
      <c r="J61" s="612"/>
      <c r="K61" s="612"/>
      <c r="L61" s="612"/>
      <c r="M61" s="612"/>
      <c r="N61" s="612"/>
      <c r="O61" s="612"/>
      <c r="P61" s="612"/>
      <c r="Q61" s="612"/>
      <c r="R61" s="612"/>
      <c r="S61" s="612"/>
      <c r="T61" s="612"/>
      <c r="U61" s="9"/>
      <c r="V61" s="587"/>
      <c r="W61" s="587"/>
      <c r="X61" s="587"/>
      <c r="Y61" s="587"/>
      <c r="Z61" s="587"/>
      <c r="AA61" s="587"/>
      <c r="AB61" s="587"/>
      <c r="AC61" s="587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12" t="s">
        <v>2</v>
      </c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9"/>
      <c r="V62" s="587"/>
      <c r="W62" s="587"/>
      <c r="X62" s="587"/>
      <c r="Y62" s="587"/>
      <c r="Z62" s="587"/>
      <c r="AA62" s="587"/>
      <c r="AB62" s="587"/>
      <c r="AC62" s="587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12" t="s">
        <v>93</v>
      </c>
      <c r="F63" s="612"/>
      <c r="G63" s="612"/>
      <c r="H63" s="612"/>
      <c r="I63" s="612"/>
      <c r="J63" s="612"/>
      <c r="K63" s="612"/>
      <c r="L63" s="612"/>
      <c r="M63" s="612"/>
      <c r="N63" s="612"/>
      <c r="O63" s="612"/>
      <c r="P63" s="612"/>
      <c r="Q63" s="612"/>
      <c r="R63" s="612"/>
      <c r="S63" s="612"/>
      <c r="T63" s="612"/>
      <c r="U63" s="9"/>
      <c r="V63" s="587"/>
      <c r="W63" s="587"/>
      <c r="X63" s="587"/>
      <c r="Y63" s="587"/>
      <c r="Z63" s="587"/>
      <c r="AA63" s="587"/>
      <c r="AB63" s="587"/>
      <c r="AC63" s="587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92" t="s">
        <v>4</v>
      </c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  <c r="T64" s="592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13" t="s">
        <v>6</v>
      </c>
      <c r="D66" s="536" t="s">
        <v>7</v>
      </c>
      <c r="E66" s="538"/>
      <c r="F66" s="615" t="s">
        <v>85</v>
      </c>
      <c r="G66" s="616"/>
      <c r="H66" s="617"/>
      <c r="I66" s="615" t="s">
        <v>86</v>
      </c>
      <c r="J66" s="616"/>
      <c r="K66" s="617"/>
      <c r="L66" s="618">
        <v>2017</v>
      </c>
      <c r="M66" s="601"/>
      <c r="N66" s="601"/>
      <c r="O66" s="602"/>
      <c r="P66" s="618" t="s">
        <v>87</v>
      </c>
      <c r="Q66" s="601"/>
      <c r="R66" s="601"/>
      <c r="S66" s="602"/>
      <c r="T66" s="570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14"/>
      <c r="D67" s="537"/>
      <c r="E67" s="539"/>
      <c r="F67" s="619" t="s">
        <v>9</v>
      </c>
      <c r="G67" s="620"/>
      <c r="H67" s="55" t="s">
        <v>14</v>
      </c>
      <c r="I67" s="619" t="s">
        <v>9</v>
      </c>
      <c r="J67" s="620"/>
      <c r="K67" s="55" t="s">
        <v>14</v>
      </c>
      <c r="L67" s="56" t="s">
        <v>10</v>
      </c>
      <c r="M67" s="621" t="s">
        <v>9</v>
      </c>
      <c r="N67" s="620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73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83">
        <v>4</v>
      </c>
      <c r="G68" s="610"/>
      <c r="H68" s="64">
        <v>5</v>
      </c>
      <c r="I68" s="583">
        <v>6</v>
      </c>
      <c r="J68" s="610"/>
      <c r="K68" s="64">
        <v>7</v>
      </c>
      <c r="L68" s="65">
        <v>8</v>
      </c>
      <c r="M68" s="611">
        <v>9</v>
      </c>
      <c r="N68" s="610"/>
      <c r="O68" s="64">
        <v>10</v>
      </c>
      <c r="P68" s="583">
        <v>11</v>
      </c>
      <c r="Q68" s="585"/>
      <c r="R68" s="585"/>
      <c r="S68" s="584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E1:T1"/>
    <mergeCell ref="V1:AC1"/>
    <mergeCell ref="E2:T2"/>
    <mergeCell ref="V2:AC2"/>
    <mergeCell ref="E3:T3"/>
    <mergeCell ref="V3:AC3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F9:G9"/>
    <mergeCell ref="I9:J9"/>
    <mergeCell ref="M9:N9"/>
    <mergeCell ref="P9:S9"/>
    <mergeCell ref="E60:T60"/>
    <mergeCell ref="V60:AC60"/>
    <mergeCell ref="E61:T61"/>
    <mergeCell ref="V61:AC61"/>
    <mergeCell ref="E62:T62"/>
    <mergeCell ref="V62:AC62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F68:G68"/>
    <mergeCell ref="I68:J68"/>
    <mergeCell ref="M68:N68"/>
    <mergeCell ref="P68:S68"/>
    <mergeCell ref="E63:T6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33" t="s">
        <v>130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</row>
    <row r="4" spans="1:18" ht="15" customHeight="1" x14ac:dyDescent="0.2">
      <c r="A4" s="633" t="s">
        <v>131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</row>
    <row r="5" spans="1:18" x14ac:dyDescent="0.2">
      <c r="A5" s="633" t="s">
        <v>107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4" t="s">
        <v>134</v>
      </c>
      <c r="O7" s="634"/>
      <c r="P7" s="634"/>
      <c r="Q7" s="634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5" t="s">
        <v>135</v>
      </c>
      <c r="B9" s="636" t="s">
        <v>136</v>
      </c>
      <c r="C9" s="637" t="s">
        <v>137</v>
      </c>
      <c r="D9" s="637"/>
      <c r="E9" s="637"/>
      <c r="F9" s="637"/>
      <c r="G9" s="638" t="s">
        <v>138</v>
      </c>
      <c r="H9" s="632" t="s">
        <v>139</v>
      </c>
      <c r="I9" s="632"/>
      <c r="J9" s="632"/>
      <c r="K9" s="632"/>
      <c r="L9" s="632" t="s">
        <v>140</v>
      </c>
      <c r="M9" s="632"/>
      <c r="N9" s="632"/>
      <c r="O9" s="632"/>
      <c r="P9" s="632"/>
      <c r="Q9" s="632"/>
      <c r="R9" s="629" t="s">
        <v>141</v>
      </c>
    </row>
    <row r="10" spans="1:18" s="226" customFormat="1" ht="19.5" x14ac:dyDescent="0.25">
      <c r="A10" s="635"/>
      <c r="B10" s="636"/>
      <c r="C10" s="227" t="s">
        <v>142</v>
      </c>
      <c r="D10" s="227" t="s">
        <v>143</v>
      </c>
      <c r="E10" s="227" t="s">
        <v>144</v>
      </c>
      <c r="F10" s="227" t="s">
        <v>145</v>
      </c>
      <c r="G10" s="638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9"/>
    </row>
    <row r="11" spans="1:18" x14ac:dyDescent="0.2">
      <c r="A11" s="232" t="s">
        <v>155</v>
      </c>
      <c r="B11" s="232" t="s">
        <v>156</v>
      </c>
      <c r="C11" s="630" t="s">
        <v>157</v>
      </c>
      <c r="D11" s="630"/>
      <c r="E11" s="630"/>
      <c r="F11" s="630"/>
      <c r="G11" s="233" t="s">
        <v>158</v>
      </c>
      <c r="H11" s="631" t="s">
        <v>159</v>
      </c>
      <c r="I11" s="631"/>
      <c r="J11" s="631"/>
      <c r="K11" s="631"/>
      <c r="L11" s="632" t="s">
        <v>160</v>
      </c>
      <c r="M11" s="632"/>
      <c r="N11" s="632"/>
      <c r="O11" s="632"/>
      <c r="P11" s="632"/>
      <c r="Q11" s="632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9" t="s">
        <v>108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</row>
    <row r="5" spans="1:22" s="172" customFormat="1" ht="25.5" x14ac:dyDescent="0.35">
      <c r="B5" s="639" t="s">
        <v>109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40" t="s">
        <v>103</v>
      </c>
      <c r="C8" s="642" t="s">
        <v>13</v>
      </c>
      <c r="D8" s="642"/>
      <c r="E8" s="644" t="s">
        <v>9</v>
      </c>
      <c r="F8" s="644" t="s">
        <v>110</v>
      </c>
      <c r="G8" s="646" t="s">
        <v>111</v>
      </c>
      <c r="H8" s="647"/>
      <c r="I8" s="644" t="s">
        <v>14</v>
      </c>
      <c r="J8" s="648" t="s">
        <v>87</v>
      </c>
      <c r="K8" s="648"/>
      <c r="L8" s="648"/>
      <c r="M8" s="648"/>
      <c r="N8" s="649"/>
      <c r="O8" s="644" t="s">
        <v>88</v>
      </c>
    </row>
    <row r="9" spans="1:22" ht="17.25" thickBot="1" x14ac:dyDescent="0.25">
      <c r="B9" s="641"/>
      <c r="C9" s="643"/>
      <c r="D9" s="643"/>
      <c r="E9" s="645" t="s">
        <v>9</v>
      </c>
      <c r="F9" s="645" t="s">
        <v>9</v>
      </c>
      <c r="G9" s="176" t="s">
        <v>112</v>
      </c>
      <c r="H9" s="177" t="s">
        <v>113</v>
      </c>
      <c r="I9" s="645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5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2018-10-24T10:11:21Z</dcterms:modified>
</cp:coreProperties>
</file>