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0490" windowHeight="7155"/>
  </bookViews>
  <sheets>
    <sheet name="Rekap DI" sheetId="1" r:id="rId1"/>
    <sheet name="Detail Permukaan &amp; Rawa" sheetId="2" state="hidden" r:id="rId2"/>
  </sheets>
  <definedNames>
    <definedName name="Z_6FAF19FF_6610_4FDC_8B62_45B7F3EA3B4A_.wvu.Cols" localSheetId="1" hidden="1">'Detail Permukaan &amp; Rawa'!$X:$X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5" i="1" l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D95" i="1"/>
  <c r="O7" i="1" l="1"/>
  <c r="O8" i="1"/>
  <c r="O9" i="1"/>
  <c r="O11" i="1"/>
  <c r="O12" i="1"/>
  <c r="O13" i="1"/>
  <c r="O14" i="1"/>
  <c r="O16" i="1"/>
  <c r="O17" i="1"/>
  <c r="O18" i="1"/>
  <c r="O19" i="1"/>
  <c r="O20" i="1"/>
  <c r="O22" i="1"/>
  <c r="O23" i="1"/>
  <c r="O24" i="1"/>
  <c r="O25" i="1"/>
  <c r="O26" i="1"/>
  <c r="O27" i="1"/>
  <c r="O28" i="1"/>
  <c r="O30" i="1"/>
  <c r="O31" i="1"/>
  <c r="O32" i="1"/>
  <c r="O33" i="1"/>
  <c r="O34" i="1"/>
  <c r="O36" i="1"/>
  <c r="O37" i="1"/>
  <c r="O39" i="1"/>
  <c r="O40" i="1"/>
  <c r="O41" i="1"/>
  <c r="O42" i="1"/>
  <c r="O43" i="1"/>
  <c r="O44" i="1"/>
  <c r="O45" i="1"/>
  <c r="O47" i="1"/>
  <c r="O48" i="1"/>
  <c r="O49" i="1"/>
  <c r="O50" i="1"/>
  <c r="O51" i="1"/>
  <c r="O52" i="1"/>
  <c r="O53" i="1"/>
  <c r="O55" i="1"/>
  <c r="O56" i="1"/>
  <c r="O57" i="1"/>
  <c r="O58" i="1"/>
  <c r="O59" i="1"/>
  <c r="O60" i="1"/>
  <c r="O61" i="1"/>
  <c r="O62" i="1"/>
  <c r="O63" i="1"/>
  <c r="O65" i="1"/>
  <c r="O66" i="1"/>
  <c r="O67" i="1"/>
  <c r="O68" i="1"/>
  <c r="O70" i="1"/>
  <c r="O71" i="1"/>
  <c r="O72" i="1"/>
  <c r="O73" i="1"/>
  <c r="O75" i="1"/>
  <c r="O76" i="1"/>
  <c r="O78" i="1"/>
  <c r="O79" i="1"/>
  <c r="O80" i="1"/>
  <c r="O82" i="1"/>
  <c r="O83" i="1"/>
  <c r="O84" i="1"/>
  <c r="O85" i="1"/>
  <c r="O86" i="1"/>
  <c r="O88" i="1"/>
  <c r="O89" i="1"/>
  <c r="O90" i="1"/>
  <c r="O91" i="1"/>
  <c r="O93" i="1"/>
  <c r="O94" i="1"/>
  <c r="O6" i="1"/>
  <c r="N7" i="1"/>
  <c r="N8" i="1"/>
  <c r="N9" i="1"/>
  <c r="N11" i="1"/>
  <c r="N12" i="1"/>
  <c r="N13" i="1"/>
  <c r="N14" i="1"/>
  <c r="N16" i="1"/>
  <c r="N17" i="1"/>
  <c r="N18" i="1"/>
  <c r="N19" i="1"/>
  <c r="N20" i="1"/>
  <c r="N22" i="1"/>
  <c r="N23" i="1"/>
  <c r="N24" i="1"/>
  <c r="N25" i="1"/>
  <c r="N26" i="1"/>
  <c r="N27" i="1"/>
  <c r="N28" i="1"/>
  <c r="N30" i="1"/>
  <c r="N31" i="1"/>
  <c r="N32" i="1"/>
  <c r="N33" i="1"/>
  <c r="N34" i="1"/>
  <c r="N36" i="1"/>
  <c r="N37" i="1"/>
  <c r="N39" i="1"/>
  <c r="N40" i="1"/>
  <c r="N41" i="1"/>
  <c r="N42" i="1"/>
  <c r="N43" i="1"/>
  <c r="N44" i="1"/>
  <c r="N45" i="1"/>
  <c r="N47" i="1"/>
  <c r="N48" i="1"/>
  <c r="N49" i="1"/>
  <c r="N50" i="1"/>
  <c r="N51" i="1"/>
  <c r="N52" i="1"/>
  <c r="N53" i="1"/>
  <c r="N55" i="1"/>
  <c r="N56" i="1"/>
  <c r="N57" i="1"/>
  <c r="N58" i="1"/>
  <c r="N59" i="1"/>
  <c r="N60" i="1"/>
  <c r="N61" i="1"/>
  <c r="N62" i="1"/>
  <c r="N63" i="1"/>
  <c r="N65" i="1"/>
  <c r="N66" i="1"/>
  <c r="N67" i="1"/>
  <c r="N68" i="1"/>
  <c r="N70" i="1"/>
  <c r="N71" i="1"/>
  <c r="N72" i="1"/>
  <c r="N73" i="1"/>
  <c r="N75" i="1"/>
  <c r="N76" i="1"/>
  <c r="N78" i="1"/>
  <c r="N79" i="1"/>
  <c r="N80" i="1"/>
  <c r="N82" i="1"/>
  <c r="N83" i="1"/>
  <c r="N84" i="1"/>
  <c r="N85" i="1"/>
  <c r="N86" i="1"/>
  <c r="N88" i="1"/>
  <c r="N89" i="1"/>
  <c r="N90" i="1"/>
  <c r="N91" i="1"/>
  <c r="N93" i="1"/>
  <c r="N94" i="1"/>
  <c r="N6" i="1"/>
  <c r="K7" i="1"/>
  <c r="K8" i="1"/>
  <c r="K9" i="1"/>
  <c r="K11" i="1"/>
  <c r="K12" i="1"/>
  <c r="K13" i="1"/>
  <c r="K14" i="1"/>
  <c r="K16" i="1"/>
  <c r="K17" i="1"/>
  <c r="K18" i="1"/>
  <c r="K19" i="1"/>
  <c r="K20" i="1"/>
  <c r="K22" i="1"/>
  <c r="K23" i="1"/>
  <c r="K24" i="1"/>
  <c r="K25" i="1"/>
  <c r="K26" i="1"/>
  <c r="K27" i="1"/>
  <c r="K28" i="1"/>
  <c r="K30" i="1"/>
  <c r="K31" i="1"/>
  <c r="K32" i="1"/>
  <c r="K33" i="1"/>
  <c r="K34" i="1"/>
  <c r="K36" i="1"/>
  <c r="K37" i="1"/>
  <c r="K39" i="1"/>
  <c r="K40" i="1"/>
  <c r="K41" i="1"/>
  <c r="K42" i="1"/>
  <c r="K43" i="1"/>
  <c r="K44" i="1"/>
  <c r="K45" i="1"/>
  <c r="K47" i="1"/>
  <c r="K48" i="1"/>
  <c r="K49" i="1"/>
  <c r="K50" i="1"/>
  <c r="K51" i="1"/>
  <c r="K52" i="1"/>
  <c r="K53" i="1"/>
  <c r="K55" i="1"/>
  <c r="K56" i="1"/>
  <c r="K57" i="1"/>
  <c r="K58" i="1"/>
  <c r="K59" i="1"/>
  <c r="K60" i="1"/>
  <c r="K61" i="1"/>
  <c r="K62" i="1"/>
  <c r="K63" i="1"/>
  <c r="K65" i="1"/>
  <c r="K66" i="1"/>
  <c r="K67" i="1"/>
  <c r="K68" i="1"/>
  <c r="K70" i="1"/>
  <c r="K71" i="1"/>
  <c r="K72" i="1"/>
  <c r="K73" i="1"/>
  <c r="K75" i="1"/>
  <c r="K76" i="1"/>
  <c r="K78" i="1"/>
  <c r="K79" i="1"/>
  <c r="K80" i="1"/>
  <c r="K82" i="1"/>
  <c r="K83" i="1"/>
  <c r="K84" i="1"/>
  <c r="K85" i="1"/>
  <c r="K86" i="1"/>
  <c r="K88" i="1"/>
  <c r="K89" i="1"/>
  <c r="K90" i="1"/>
  <c r="K91" i="1"/>
  <c r="K93" i="1"/>
  <c r="K94" i="1"/>
  <c r="K6" i="1"/>
  <c r="J7" i="1"/>
  <c r="J8" i="1"/>
  <c r="J9" i="1"/>
  <c r="J11" i="1"/>
  <c r="J12" i="1"/>
  <c r="J13" i="1"/>
  <c r="J14" i="1"/>
  <c r="J16" i="1"/>
  <c r="J17" i="1"/>
  <c r="J18" i="1"/>
  <c r="J19" i="1"/>
  <c r="J20" i="1"/>
  <c r="J22" i="1"/>
  <c r="J23" i="1"/>
  <c r="J24" i="1"/>
  <c r="J25" i="1"/>
  <c r="J26" i="1"/>
  <c r="J27" i="1"/>
  <c r="J28" i="1"/>
  <c r="J30" i="1"/>
  <c r="J31" i="1"/>
  <c r="J32" i="1"/>
  <c r="J33" i="1"/>
  <c r="J34" i="1"/>
  <c r="J36" i="1"/>
  <c r="J37" i="1"/>
  <c r="J39" i="1"/>
  <c r="J40" i="1"/>
  <c r="J41" i="1"/>
  <c r="J42" i="1"/>
  <c r="J43" i="1"/>
  <c r="J44" i="1"/>
  <c r="J45" i="1"/>
  <c r="J47" i="1"/>
  <c r="J48" i="1"/>
  <c r="J49" i="1"/>
  <c r="J50" i="1"/>
  <c r="J51" i="1"/>
  <c r="J52" i="1"/>
  <c r="J53" i="1"/>
  <c r="J55" i="1"/>
  <c r="J56" i="1"/>
  <c r="J57" i="1"/>
  <c r="J58" i="1"/>
  <c r="J59" i="1"/>
  <c r="J60" i="1"/>
  <c r="J61" i="1"/>
  <c r="J62" i="1"/>
  <c r="J63" i="1"/>
  <c r="J65" i="1"/>
  <c r="J66" i="1"/>
  <c r="J67" i="1"/>
  <c r="J68" i="1"/>
  <c r="J70" i="1"/>
  <c r="J71" i="1"/>
  <c r="J72" i="1"/>
  <c r="J73" i="1"/>
  <c r="J75" i="1"/>
  <c r="J76" i="1"/>
  <c r="J78" i="1"/>
  <c r="J79" i="1"/>
  <c r="J80" i="1"/>
  <c r="J82" i="1"/>
  <c r="J83" i="1"/>
  <c r="J84" i="1"/>
  <c r="J85" i="1"/>
  <c r="J86" i="1"/>
  <c r="J88" i="1"/>
  <c r="J89" i="1"/>
  <c r="J90" i="1"/>
  <c r="J91" i="1"/>
  <c r="J93" i="1"/>
  <c r="J94" i="1"/>
  <c r="J6" i="1"/>
  <c r="G7" i="1"/>
  <c r="G8" i="1"/>
  <c r="G9" i="1"/>
  <c r="G11" i="1"/>
  <c r="G12" i="1"/>
  <c r="G13" i="1"/>
  <c r="G14" i="1"/>
  <c r="G16" i="1"/>
  <c r="G17" i="1"/>
  <c r="G18" i="1"/>
  <c r="G19" i="1"/>
  <c r="G20" i="1"/>
  <c r="S20" i="1" s="1"/>
  <c r="G22" i="1"/>
  <c r="G23" i="1"/>
  <c r="S23" i="1" s="1"/>
  <c r="G24" i="1"/>
  <c r="G25" i="1"/>
  <c r="G26" i="1"/>
  <c r="G27" i="1"/>
  <c r="G28" i="1"/>
  <c r="G30" i="1"/>
  <c r="S30" i="1" s="1"/>
  <c r="G31" i="1"/>
  <c r="G32" i="1"/>
  <c r="G33" i="1"/>
  <c r="G34" i="1"/>
  <c r="G36" i="1"/>
  <c r="G37" i="1"/>
  <c r="G39" i="1"/>
  <c r="G40" i="1"/>
  <c r="G41" i="1"/>
  <c r="G42" i="1"/>
  <c r="S42" i="1" s="1"/>
  <c r="G43" i="1"/>
  <c r="G44" i="1"/>
  <c r="S44" i="1" s="1"/>
  <c r="G45" i="1"/>
  <c r="G47" i="1"/>
  <c r="G48" i="1"/>
  <c r="G49" i="1"/>
  <c r="G50" i="1"/>
  <c r="G51" i="1"/>
  <c r="G52" i="1"/>
  <c r="G53" i="1"/>
  <c r="G55" i="1"/>
  <c r="G56" i="1"/>
  <c r="G57" i="1"/>
  <c r="G58" i="1"/>
  <c r="S58" i="1" s="1"/>
  <c r="G59" i="1"/>
  <c r="G60" i="1"/>
  <c r="S60" i="1" s="1"/>
  <c r="G61" i="1"/>
  <c r="G62" i="1"/>
  <c r="S62" i="1" s="1"/>
  <c r="G63" i="1"/>
  <c r="G65" i="1"/>
  <c r="G66" i="1"/>
  <c r="G67" i="1"/>
  <c r="G68" i="1"/>
  <c r="G70" i="1"/>
  <c r="G71" i="1"/>
  <c r="G72" i="1"/>
  <c r="G73" i="1"/>
  <c r="G75" i="1"/>
  <c r="G76" i="1"/>
  <c r="G78" i="1"/>
  <c r="G79" i="1"/>
  <c r="G80" i="1"/>
  <c r="S80" i="1" s="1"/>
  <c r="G82" i="1"/>
  <c r="G83" i="1"/>
  <c r="G84" i="1"/>
  <c r="G85" i="1"/>
  <c r="G86" i="1"/>
  <c r="G88" i="1"/>
  <c r="S88" i="1" s="1"/>
  <c r="G89" i="1"/>
  <c r="G90" i="1"/>
  <c r="G91" i="1"/>
  <c r="G93" i="1"/>
  <c r="G94" i="1"/>
  <c r="G6" i="1"/>
  <c r="F7" i="1"/>
  <c r="F8" i="1"/>
  <c r="F9" i="1"/>
  <c r="F11" i="1"/>
  <c r="F12" i="1"/>
  <c r="F13" i="1"/>
  <c r="F14" i="1"/>
  <c r="F16" i="1"/>
  <c r="R16" i="1" s="1"/>
  <c r="F17" i="1"/>
  <c r="F18" i="1"/>
  <c r="F19" i="1"/>
  <c r="F20" i="1"/>
  <c r="F22" i="1"/>
  <c r="F23" i="1"/>
  <c r="F24" i="1"/>
  <c r="F25" i="1"/>
  <c r="F26" i="1"/>
  <c r="F27" i="1"/>
  <c r="F28" i="1"/>
  <c r="F30" i="1"/>
  <c r="F31" i="1"/>
  <c r="F32" i="1"/>
  <c r="F33" i="1"/>
  <c r="F34" i="1"/>
  <c r="R34" i="1" s="1"/>
  <c r="F36" i="1"/>
  <c r="F37" i="1"/>
  <c r="F39" i="1"/>
  <c r="F40" i="1"/>
  <c r="F41" i="1"/>
  <c r="F42" i="1"/>
  <c r="F43" i="1"/>
  <c r="F44" i="1"/>
  <c r="F45" i="1"/>
  <c r="F47" i="1"/>
  <c r="F48" i="1"/>
  <c r="F49" i="1"/>
  <c r="F50" i="1"/>
  <c r="F51" i="1"/>
  <c r="F52" i="1"/>
  <c r="F53" i="1"/>
  <c r="F55" i="1"/>
  <c r="F56" i="1"/>
  <c r="F57" i="1"/>
  <c r="F58" i="1"/>
  <c r="F59" i="1"/>
  <c r="F60" i="1"/>
  <c r="F61" i="1"/>
  <c r="F62" i="1"/>
  <c r="F63" i="1"/>
  <c r="F65" i="1"/>
  <c r="F66" i="1"/>
  <c r="F67" i="1"/>
  <c r="F68" i="1"/>
  <c r="F70" i="1"/>
  <c r="R70" i="1" s="1"/>
  <c r="F71" i="1"/>
  <c r="F72" i="1"/>
  <c r="R72" i="1" s="1"/>
  <c r="F73" i="1"/>
  <c r="F75" i="1"/>
  <c r="F76" i="1"/>
  <c r="F78" i="1"/>
  <c r="F79" i="1"/>
  <c r="F80" i="1"/>
  <c r="F82" i="1"/>
  <c r="F83" i="1"/>
  <c r="F84" i="1"/>
  <c r="F85" i="1"/>
  <c r="F86" i="1"/>
  <c r="F88" i="1"/>
  <c r="F89" i="1"/>
  <c r="F90" i="1"/>
  <c r="F91" i="1"/>
  <c r="F93" i="1"/>
  <c r="F94" i="1"/>
  <c r="F6" i="1"/>
  <c r="R6" i="1" s="1"/>
  <c r="U5" i="2"/>
  <c r="U8" i="2"/>
  <c r="U6" i="2"/>
  <c r="U10" i="2"/>
  <c r="U11" i="2"/>
  <c r="U12" i="2"/>
  <c r="U13" i="2"/>
  <c r="U15" i="2"/>
  <c r="U16" i="2"/>
  <c r="U17" i="2"/>
  <c r="U18" i="2"/>
  <c r="U19" i="2"/>
  <c r="U21" i="2"/>
  <c r="U22" i="2"/>
  <c r="U23" i="2"/>
  <c r="U26" i="2"/>
  <c r="U25" i="2"/>
  <c r="U24" i="2"/>
  <c r="U27" i="2"/>
  <c r="U29" i="2"/>
  <c r="U32" i="2"/>
  <c r="U30" i="2"/>
  <c r="U31" i="2"/>
  <c r="U33" i="2"/>
  <c r="U36" i="2"/>
  <c r="U35" i="2"/>
  <c r="U39" i="2"/>
  <c r="U38" i="2"/>
  <c r="U40" i="2"/>
  <c r="U41" i="2"/>
  <c r="U42" i="2"/>
  <c r="U43" i="2"/>
  <c r="U44" i="2"/>
  <c r="U46" i="2"/>
  <c r="U47" i="2"/>
  <c r="U48" i="2"/>
  <c r="U49" i="2"/>
  <c r="U50" i="2"/>
  <c r="U51" i="2"/>
  <c r="U52" i="2"/>
  <c r="U61" i="2"/>
  <c r="U54" i="2"/>
  <c r="U55" i="2"/>
  <c r="U56" i="2"/>
  <c r="U57" i="2"/>
  <c r="U58" i="2"/>
  <c r="U59" i="2"/>
  <c r="U60" i="2"/>
  <c r="U62" i="2"/>
  <c r="U66" i="2"/>
  <c r="U67" i="2"/>
  <c r="U64" i="2"/>
  <c r="U65" i="2"/>
  <c r="U70" i="2"/>
  <c r="U69" i="2"/>
  <c r="U71" i="2"/>
  <c r="U72" i="2"/>
  <c r="U74" i="2"/>
  <c r="U75" i="2"/>
  <c r="U77" i="2"/>
  <c r="U78" i="2"/>
  <c r="U79" i="2"/>
  <c r="U81" i="2"/>
  <c r="U82" i="2"/>
  <c r="U83" i="2"/>
  <c r="U85" i="2"/>
  <c r="U84" i="2"/>
  <c r="U88" i="2"/>
  <c r="U89" i="2"/>
  <c r="U87" i="2"/>
  <c r="U90" i="2"/>
  <c r="U93" i="2"/>
  <c r="U92" i="2"/>
  <c r="U7" i="2"/>
  <c r="T5" i="2"/>
  <c r="T8" i="2"/>
  <c r="T6" i="2"/>
  <c r="T10" i="2"/>
  <c r="T11" i="2"/>
  <c r="T12" i="2"/>
  <c r="T13" i="2"/>
  <c r="T15" i="2"/>
  <c r="T16" i="2"/>
  <c r="T17" i="2"/>
  <c r="T18" i="2"/>
  <c r="T19" i="2"/>
  <c r="T21" i="2"/>
  <c r="T22" i="2"/>
  <c r="T23" i="2"/>
  <c r="T26" i="2"/>
  <c r="T25" i="2"/>
  <c r="T24" i="2"/>
  <c r="T27" i="2"/>
  <c r="T29" i="2"/>
  <c r="T32" i="2"/>
  <c r="T30" i="2"/>
  <c r="T31" i="2"/>
  <c r="T33" i="2"/>
  <c r="T36" i="2"/>
  <c r="T35" i="2"/>
  <c r="T39" i="2"/>
  <c r="T38" i="2"/>
  <c r="T40" i="2"/>
  <c r="T41" i="2"/>
  <c r="T42" i="2"/>
  <c r="T43" i="2"/>
  <c r="T44" i="2"/>
  <c r="T46" i="2"/>
  <c r="T47" i="2"/>
  <c r="T48" i="2"/>
  <c r="T49" i="2"/>
  <c r="T50" i="2"/>
  <c r="T51" i="2"/>
  <c r="T52" i="2"/>
  <c r="T61" i="2"/>
  <c r="T54" i="2"/>
  <c r="T55" i="2"/>
  <c r="T56" i="2"/>
  <c r="T57" i="2"/>
  <c r="T58" i="2"/>
  <c r="T59" i="2"/>
  <c r="T60" i="2"/>
  <c r="T62" i="2"/>
  <c r="T66" i="2"/>
  <c r="T67" i="2"/>
  <c r="T64" i="2"/>
  <c r="T65" i="2"/>
  <c r="T70" i="2"/>
  <c r="T69" i="2"/>
  <c r="T71" i="2"/>
  <c r="T72" i="2"/>
  <c r="T74" i="2"/>
  <c r="T75" i="2"/>
  <c r="T77" i="2"/>
  <c r="T78" i="2"/>
  <c r="T79" i="2"/>
  <c r="T81" i="2"/>
  <c r="T82" i="2"/>
  <c r="T83" i="2"/>
  <c r="T85" i="2"/>
  <c r="T84" i="2"/>
  <c r="T88" i="2"/>
  <c r="T89" i="2"/>
  <c r="T87" i="2"/>
  <c r="T90" i="2"/>
  <c r="T93" i="2"/>
  <c r="T92" i="2"/>
  <c r="T7" i="2"/>
  <c r="O5" i="2"/>
  <c r="O8" i="2"/>
  <c r="O6" i="2"/>
  <c r="O10" i="2"/>
  <c r="O11" i="2"/>
  <c r="O12" i="2"/>
  <c r="O13" i="2"/>
  <c r="O15" i="2"/>
  <c r="O16" i="2"/>
  <c r="O17" i="2"/>
  <c r="O18" i="2"/>
  <c r="O19" i="2"/>
  <c r="O21" i="2"/>
  <c r="O22" i="2"/>
  <c r="O23" i="2"/>
  <c r="O26" i="2"/>
  <c r="O25" i="2"/>
  <c r="O24" i="2"/>
  <c r="O27" i="2"/>
  <c r="O29" i="2"/>
  <c r="O32" i="2"/>
  <c r="O30" i="2"/>
  <c r="O31" i="2"/>
  <c r="O33" i="2"/>
  <c r="O36" i="2"/>
  <c r="O35" i="2"/>
  <c r="O39" i="2"/>
  <c r="O38" i="2"/>
  <c r="O40" i="2"/>
  <c r="O41" i="2"/>
  <c r="O42" i="2"/>
  <c r="O43" i="2"/>
  <c r="O44" i="2"/>
  <c r="O46" i="2"/>
  <c r="O47" i="2"/>
  <c r="O48" i="2"/>
  <c r="O49" i="2"/>
  <c r="O50" i="2"/>
  <c r="O51" i="2"/>
  <c r="O52" i="2"/>
  <c r="O61" i="2"/>
  <c r="O54" i="2"/>
  <c r="O55" i="2"/>
  <c r="O56" i="2"/>
  <c r="O57" i="2"/>
  <c r="O58" i="2"/>
  <c r="O59" i="2"/>
  <c r="O60" i="2"/>
  <c r="O62" i="2"/>
  <c r="O66" i="2"/>
  <c r="O67" i="2"/>
  <c r="O64" i="2"/>
  <c r="O65" i="2"/>
  <c r="O70" i="2"/>
  <c r="O69" i="2"/>
  <c r="O71" i="2"/>
  <c r="O72" i="2"/>
  <c r="O74" i="2"/>
  <c r="O75" i="2"/>
  <c r="O77" i="2"/>
  <c r="O78" i="2"/>
  <c r="O79" i="2"/>
  <c r="O81" i="2"/>
  <c r="O82" i="2"/>
  <c r="O83" i="2"/>
  <c r="O85" i="2"/>
  <c r="O84" i="2"/>
  <c r="O88" i="2"/>
  <c r="O89" i="2"/>
  <c r="O87" i="2"/>
  <c r="O90" i="2"/>
  <c r="O93" i="2"/>
  <c r="O92" i="2"/>
  <c r="O7" i="2"/>
  <c r="N5" i="2"/>
  <c r="N8" i="2"/>
  <c r="N6" i="2"/>
  <c r="N10" i="2"/>
  <c r="N11" i="2"/>
  <c r="N12" i="2"/>
  <c r="N13" i="2"/>
  <c r="N15" i="2"/>
  <c r="N16" i="2"/>
  <c r="N17" i="2"/>
  <c r="N18" i="2"/>
  <c r="N19" i="2"/>
  <c r="N21" i="2"/>
  <c r="N22" i="2"/>
  <c r="N23" i="2"/>
  <c r="N26" i="2"/>
  <c r="N25" i="2"/>
  <c r="N24" i="2"/>
  <c r="N27" i="2"/>
  <c r="N29" i="2"/>
  <c r="N32" i="2"/>
  <c r="N30" i="2"/>
  <c r="N31" i="2"/>
  <c r="N33" i="2"/>
  <c r="N36" i="2"/>
  <c r="N35" i="2"/>
  <c r="N39" i="2"/>
  <c r="N38" i="2"/>
  <c r="N40" i="2"/>
  <c r="N41" i="2"/>
  <c r="N42" i="2"/>
  <c r="N43" i="2"/>
  <c r="N44" i="2"/>
  <c r="N46" i="2"/>
  <c r="N47" i="2"/>
  <c r="N48" i="2"/>
  <c r="N49" i="2"/>
  <c r="N50" i="2"/>
  <c r="N51" i="2"/>
  <c r="N52" i="2"/>
  <c r="N61" i="2"/>
  <c r="N54" i="2"/>
  <c r="N55" i="2"/>
  <c r="N56" i="2"/>
  <c r="N57" i="2"/>
  <c r="N58" i="2"/>
  <c r="N59" i="2"/>
  <c r="N60" i="2"/>
  <c r="N62" i="2"/>
  <c r="N66" i="2"/>
  <c r="N67" i="2"/>
  <c r="N64" i="2"/>
  <c r="N65" i="2"/>
  <c r="N70" i="2"/>
  <c r="N69" i="2"/>
  <c r="N71" i="2"/>
  <c r="N72" i="2"/>
  <c r="N74" i="2"/>
  <c r="N75" i="2"/>
  <c r="N77" i="2"/>
  <c r="N78" i="2"/>
  <c r="N79" i="2"/>
  <c r="N81" i="2"/>
  <c r="N82" i="2"/>
  <c r="N83" i="2"/>
  <c r="N85" i="2"/>
  <c r="N84" i="2"/>
  <c r="N88" i="2"/>
  <c r="N89" i="2"/>
  <c r="N87" i="2"/>
  <c r="N90" i="2"/>
  <c r="N93" i="2"/>
  <c r="N92" i="2"/>
  <c r="N7" i="2"/>
  <c r="I5" i="2"/>
  <c r="I8" i="2"/>
  <c r="I6" i="2"/>
  <c r="I10" i="2"/>
  <c r="I11" i="2"/>
  <c r="I12" i="2"/>
  <c r="I13" i="2"/>
  <c r="I15" i="2"/>
  <c r="I16" i="2"/>
  <c r="I17" i="2"/>
  <c r="I18" i="2"/>
  <c r="I19" i="2"/>
  <c r="I21" i="2"/>
  <c r="I22" i="2"/>
  <c r="I23" i="2"/>
  <c r="I26" i="2"/>
  <c r="I25" i="2"/>
  <c r="I24" i="2"/>
  <c r="I27" i="2"/>
  <c r="I29" i="2"/>
  <c r="I32" i="2"/>
  <c r="I30" i="2"/>
  <c r="I31" i="2"/>
  <c r="I33" i="2"/>
  <c r="I36" i="2"/>
  <c r="I35" i="2"/>
  <c r="I39" i="2"/>
  <c r="I38" i="2"/>
  <c r="I40" i="2"/>
  <c r="I41" i="2"/>
  <c r="I42" i="2"/>
  <c r="I43" i="2"/>
  <c r="I44" i="2"/>
  <c r="I46" i="2"/>
  <c r="I47" i="2"/>
  <c r="I48" i="2"/>
  <c r="I49" i="2"/>
  <c r="I50" i="2"/>
  <c r="I51" i="2"/>
  <c r="I52" i="2"/>
  <c r="I61" i="2"/>
  <c r="I54" i="2"/>
  <c r="I55" i="2"/>
  <c r="I56" i="2"/>
  <c r="I57" i="2"/>
  <c r="I58" i="2"/>
  <c r="I59" i="2"/>
  <c r="I60" i="2"/>
  <c r="I62" i="2"/>
  <c r="I66" i="2"/>
  <c r="I67" i="2"/>
  <c r="I64" i="2"/>
  <c r="I65" i="2"/>
  <c r="I70" i="2"/>
  <c r="I69" i="2"/>
  <c r="I71" i="2"/>
  <c r="I72" i="2"/>
  <c r="I74" i="2"/>
  <c r="I75" i="2"/>
  <c r="I77" i="2"/>
  <c r="I78" i="2"/>
  <c r="I79" i="2"/>
  <c r="I81" i="2"/>
  <c r="I82" i="2"/>
  <c r="I83" i="2"/>
  <c r="I85" i="2"/>
  <c r="I84" i="2"/>
  <c r="I88" i="2"/>
  <c r="I89" i="2"/>
  <c r="I87" i="2"/>
  <c r="I90" i="2"/>
  <c r="I93" i="2"/>
  <c r="I92" i="2"/>
  <c r="H5" i="2"/>
  <c r="H8" i="2"/>
  <c r="H6" i="2"/>
  <c r="H10" i="2"/>
  <c r="H11" i="2"/>
  <c r="H12" i="2"/>
  <c r="H13" i="2"/>
  <c r="H15" i="2"/>
  <c r="H16" i="2"/>
  <c r="H17" i="2"/>
  <c r="H18" i="2"/>
  <c r="H19" i="2"/>
  <c r="H21" i="2"/>
  <c r="H22" i="2"/>
  <c r="H23" i="2"/>
  <c r="H26" i="2"/>
  <c r="H25" i="2"/>
  <c r="H24" i="2"/>
  <c r="H27" i="2"/>
  <c r="H29" i="2"/>
  <c r="H32" i="2"/>
  <c r="H30" i="2"/>
  <c r="H31" i="2"/>
  <c r="H33" i="2"/>
  <c r="H36" i="2"/>
  <c r="H35" i="2"/>
  <c r="H39" i="2"/>
  <c r="H38" i="2"/>
  <c r="H40" i="2"/>
  <c r="H41" i="2"/>
  <c r="H42" i="2"/>
  <c r="H43" i="2"/>
  <c r="H44" i="2"/>
  <c r="H46" i="2"/>
  <c r="H47" i="2"/>
  <c r="H48" i="2"/>
  <c r="H49" i="2"/>
  <c r="H50" i="2"/>
  <c r="H51" i="2"/>
  <c r="H52" i="2"/>
  <c r="H61" i="2"/>
  <c r="H54" i="2"/>
  <c r="H55" i="2"/>
  <c r="H56" i="2"/>
  <c r="H57" i="2"/>
  <c r="H58" i="2"/>
  <c r="H59" i="2"/>
  <c r="H60" i="2"/>
  <c r="H62" i="2"/>
  <c r="H66" i="2"/>
  <c r="H67" i="2"/>
  <c r="H64" i="2"/>
  <c r="H65" i="2"/>
  <c r="H70" i="2"/>
  <c r="H69" i="2"/>
  <c r="H71" i="2"/>
  <c r="H72" i="2"/>
  <c r="H74" i="2"/>
  <c r="H75" i="2"/>
  <c r="H77" i="2"/>
  <c r="H78" i="2"/>
  <c r="H79" i="2"/>
  <c r="H81" i="2"/>
  <c r="H82" i="2"/>
  <c r="H83" i="2"/>
  <c r="H85" i="2"/>
  <c r="H84" i="2"/>
  <c r="H88" i="2"/>
  <c r="H89" i="2"/>
  <c r="H87" i="2"/>
  <c r="H90" i="2"/>
  <c r="H93" i="2"/>
  <c r="H92" i="2"/>
  <c r="I7" i="2"/>
  <c r="H7" i="2"/>
  <c r="X94" i="2"/>
  <c r="W92" i="2"/>
  <c r="Y92" i="2" s="1"/>
  <c r="Z92" i="2" s="1"/>
  <c r="V92" i="2"/>
  <c r="W93" i="2"/>
  <c r="Y93" i="2" s="1"/>
  <c r="Z93" i="2" s="1"/>
  <c r="V93" i="2"/>
  <c r="W90" i="2"/>
  <c r="Y90" i="2" s="1"/>
  <c r="Z90" i="2" s="1"/>
  <c r="V90" i="2"/>
  <c r="W87" i="2"/>
  <c r="Y87" i="2" s="1"/>
  <c r="Z87" i="2" s="1"/>
  <c r="V87" i="2"/>
  <c r="W89" i="2"/>
  <c r="Y89" i="2" s="1"/>
  <c r="Z89" i="2" s="1"/>
  <c r="V89" i="2"/>
  <c r="W88" i="2"/>
  <c r="Y88" i="2" s="1"/>
  <c r="Z88" i="2" s="1"/>
  <c r="V88" i="2"/>
  <c r="W84" i="2"/>
  <c r="Y84" i="2" s="1"/>
  <c r="Z84" i="2" s="1"/>
  <c r="V84" i="2"/>
  <c r="W85" i="2"/>
  <c r="Y85" i="2" s="1"/>
  <c r="Z85" i="2" s="1"/>
  <c r="V85" i="2"/>
  <c r="W83" i="2"/>
  <c r="Y83" i="2" s="1"/>
  <c r="Z83" i="2" s="1"/>
  <c r="V83" i="2"/>
  <c r="W82" i="2"/>
  <c r="Y82" i="2" s="1"/>
  <c r="Z82" i="2" s="1"/>
  <c r="V82" i="2"/>
  <c r="W81" i="2"/>
  <c r="Y81" i="2" s="1"/>
  <c r="Z81" i="2" s="1"/>
  <c r="V81" i="2"/>
  <c r="W79" i="2"/>
  <c r="Y79" i="2" s="1"/>
  <c r="Z79" i="2" s="1"/>
  <c r="V79" i="2"/>
  <c r="W78" i="2"/>
  <c r="Y78" i="2" s="1"/>
  <c r="Z78" i="2" s="1"/>
  <c r="V78" i="2"/>
  <c r="W77" i="2"/>
  <c r="Y77" i="2" s="1"/>
  <c r="Z77" i="2" s="1"/>
  <c r="V77" i="2"/>
  <c r="W75" i="2"/>
  <c r="Y75" i="2" s="1"/>
  <c r="Z75" i="2" s="1"/>
  <c r="V75" i="2"/>
  <c r="W74" i="2"/>
  <c r="Y74" i="2" s="1"/>
  <c r="Z74" i="2" s="1"/>
  <c r="V74" i="2"/>
  <c r="W72" i="2"/>
  <c r="Y72" i="2" s="1"/>
  <c r="Z72" i="2" s="1"/>
  <c r="V72" i="2"/>
  <c r="W71" i="2"/>
  <c r="Y71" i="2" s="1"/>
  <c r="Z71" i="2" s="1"/>
  <c r="V71" i="2"/>
  <c r="W69" i="2"/>
  <c r="Y69" i="2" s="1"/>
  <c r="Z69" i="2" s="1"/>
  <c r="V69" i="2"/>
  <c r="W70" i="2"/>
  <c r="Y70" i="2" s="1"/>
  <c r="Z70" i="2" s="1"/>
  <c r="V70" i="2"/>
  <c r="W65" i="2"/>
  <c r="Y65" i="2" s="1"/>
  <c r="Z65" i="2" s="1"/>
  <c r="V65" i="2"/>
  <c r="W64" i="2"/>
  <c r="Y64" i="2" s="1"/>
  <c r="Z64" i="2" s="1"/>
  <c r="V64" i="2"/>
  <c r="W67" i="2"/>
  <c r="Y67" i="2" s="1"/>
  <c r="Z67" i="2" s="1"/>
  <c r="V67" i="2"/>
  <c r="W66" i="2"/>
  <c r="Y66" i="2" s="1"/>
  <c r="Z66" i="2" s="1"/>
  <c r="V66" i="2"/>
  <c r="W62" i="2"/>
  <c r="Y62" i="2" s="1"/>
  <c r="Z62" i="2" s="1"/>
  <c r="V62" i="2"/>
  <c r="W60" i="2"/>
  <c r="Y60" i="2" s="1"/>
  <c r="Z60" i="2" s="1"/>
  <c r="V60" i="2"/>
  <c r="W59" i="2"/>
  <c r="Y59" i="2" s="1"/>
  <c r="Z59" i="2" s="1"/>
  <c r="V59" i="2"/>
  <c r="W58" i="2"/>
  <c r="Y58" i="2" s="1"/>
  <c r="Z58" i="2" s="1"/>
  <c r="V58" i="2"/>
  <c r="W57" i="2"/>
  <c r="Y57" i="2" s="1"/>
  <c r="Z57" i="2" s="1"/>
  <c r="V57" i="2"/>
  <c r="W56" i="2"/>
  <c r="Y56" i="2" s="1"/>
  <c r="Z56" i="2" s="1"/>
  <c r="V56" i="2"/>
  <c r="W55" i="2"/>
  <c r="Y55" i="2" s="1"/>
  <c r="Z55" i="2" s="1"/>
  <c r="V55" i="2"/>
  <c r="W54" i="2"/>
  <c r="Y54" i="2" s="1"/>
  <c r="Z54" i="2" s="1"/>
  <c r="V54" i="2"/>
  <c r="W61" i="2"/>
  <c r="Y61" i="2" s="1"/>
  <c r="Z61" i="2" s="1"/>
  <c r="V61" i="2"/>
  <c r="W52" i="2"/>
  <c r="Y52" i="2" s="1"/>
  <c r="Z52" i="2" s="1"/>
  <c r="V52" i="2"/>
  <c r="W51" i="2"/>
  <c r="Y51" i="2" s="1"/>
  <c r="Z51" i="2" s="1"/>
  <c r="V51" i="2"/>
  <c r="W50" i="2"/>
  <c r="Y50" i="2" s="1"/>
  <c r="Z50" i="2" s="1"/>
  <c r="V50" i="2"/>
  <c r="W49" i="2"/>
  <c r="Y49" i="2" s="1"/>
  <c r="Z49" i="2" s="1"/>
  <c r="V49" i="2"/>
  <c r="W48" i="2"/>
  <c r="Y48" i="2" s="1"/>
  <c r="Z48" i="2" s="1"/>
  <c r="V48" i="2"/>
  <c r="W47" i="2"/>
  <c r="Y47" i="2" s="1"/>
  <c r="Z47" i="2" s="1"/>
  <c r="V47" i="2"/>
  <c r="W46" i="2"/>
  <c r="Y46" i="2" s="1"/>
  <c r="Z46" i="2" s="1"/>
  <c r="V46" i="2"/>
  <c r="W44" i="2"/>
  <c r="Y44" i="2" s="1"/>
  <c r="Z44" i="2" s="1"/>
  <c r="V44" i="2"/>
  <c r="W43" i="2"/>
  <c r="Y43" i="2" s="1"/>
  <c r="Z43" i="2" s="1"/>
  <c r="V43" i="2"/>
  <c r="W42" i="2"/>
  <c r="Y42" i="2" s="1"/>
  <c r="Z42" i="2" s="1"/>
  <c r="V42" i="2"/>
  <c r="W41" i="2"/>
  <c r="Y41" i="2" s="1"/>
  <c r="Z41" i="2" s="1"/>
  <c r="V41" i="2"/>
  <c r="W40" i="2"/>
  <c r="Y40" i="2" s="1"/>
  <c r="Z40" i="2" s="1"/>
  <c r="V40" i="2"/>
  <c r="W38" i="2"/>
  <c r="Y38" i="2" s="1"/>
  <c r="Z38" i="2" s="1"/>
  <c r="V38" i="2"/>
  <c r="W39" i="2"/>
  <c r="Y39" i="2" s="1"/>
  <c r="Z39" i="2" s="1"/>
  <c r="V39" i="2"/>
  <c r="W35" i="2"/>
  <c r="Y35" i="2" s="1"/>
  <c r="Z35" i="2" s="1"/>
  <c r="V35" i="2"/>
  <c r="W36" i="2"/>
  <c r="Y36" i="2" s="1"/>
  <c r="Z36" i="2" s="1"/>
  <c r="V36" i="2"/>
  <c r="W33" i="2"/>
  <c r="Y33" i="2" s="1"/>
  <c r="Z33" i="2" s="1"/>
  <c r="V33" i="2"/>
  <c r="W31" i="2"/>
  <c r="Y31" i="2" s="1"/>
  <c r="Z31" i="2" s="1"/>
  <c r="V31" i="2"/>
  <c r="W30" i="2"/>
  <c r="Y30" i="2" s="1"/>
  <c r="Z30" i="2" s="1"/>
  <c r="V30" i="2"/>
  <c r="W32" i="2"/>
  <c r="Y32" i="2" s="1"/>
  <c r="Z32" i="2" s="1"/>
  <c r="V32" i="2"/>
  <c r="W29" i="2"/>
  <c r="Y29" i="2" s="1"/>
  <c r="Z29" i="2" s="1"/>
  <c r="V29" i="2"/>
  <c r="W27" i="2"/>
  <c r="Y27" i="2" s="1"/>
  <c r="Z27" i="2" s="1"/>
  <c r="V27" i="2"/>
  <c r="W24" i="2"/>
  <c r="Y24" i="2" s="1"/>
  <c r="Z24" i="2" s="1"/>
  <c r="V24" i="2"/>
  <c r="W25" i="2"/>
  <c r="Y25" i="2" s="1"/>
  <c r="Z25" i="2" s="1"/>
  <c r="V25" i="2"/>
  <c r="W26" i="2"/>
  <c r="Y26" i="2" s="1"/>
  <c r="Z26" i="2" s="1"/>
  <c r="V26" i="2"/>
  <c r="W23" i="2"/>
  <c r="Y23" i="2" s="1"/>
  <c r="Z23" i="2" s="1"/>
  <c r="V23" i="2"/>
  <c r="W22" i="2"/>
  <c r="Y22" i="2" s="1"/>
  <c r="Z22" i="2" s="1"/>
  <c r="V22" i="2"/>
  <c r="W21" i="2"/>
  <c r="Y21" i="2" s="1"/>
  <c r="Z21" i="2" s="1"/>
  <c r="V21" i="2"/>
  <c r="W19" i="2"/>
  <c r="Y19" i="2" s="1"/>
  <c r="Z19" i="2" s="1"/>
  <c r="V19" i="2"/>
  <c r="W18" i="2"/>
  <c r="Y18" i="2" s="1"/>
  <c r="Z18" i="2" s="1"/>
  <c r="V18" i="2"/>
  <c r="W17" i="2"/>
  <c r="Y17" i="2" s="1"/>
  <c r="Z17" i="2" s="1"/>
  <c r="V17" i="2"/>
  <c r="W16" i="2"/>
  <c r="Y16" i="2" s="1"/>
  <c r="Z16" i="2" s="1"/>
  <c r="V16" i="2"/>
  <c r="W15" i="2"/>
  <c r="Y15" i="2" s="1"/>
  <c r="Z15" i="2" s="1"/>
  <c r="V15" i="2"/>
  <c r="W13" i="2"/>
  <c r="Y13" i="2" s="1"/>
  <c r="Z13" i="2" s="1"/>
  <c r="V13" i="2"/>
  <c r="W12" i="2"/>
  <c r="Y12" i="2" s="1"/>
  <c r="Z12" i="2" s="1"/>
  <c r="V12" i="2"/>
  <c r="W11" i="2"/>
  <c r="Y11" i="2" s="1"/>
  <c r="Z11" i="2" s="1"/>
  <c r="V11" i="2"/>
  <c r="W10" i="2"/>
  <c r="Y10" i="2" s="1"/>
  <c r="Z10" i="2" s="1"/>
  <c r="V10" i="2"/>
  <c r="W6" i="2"/>
  <c r="Y6" i="2" s="1"/>
  <c r="Z6" i="2" s="1"/>
  <c r="V6" i="2"/>
  <c r="W8" i="2"/>
  <c r="Y8" i="2" s="1"/>
  <c r="Z8" i="2" s="1"/>
  <c r="V8" i="2"/>
  <c r="W5" i="2"/>
  <c r="Y5" i="2" s="1"/>
  <c r="Z5" i="2" s="1"/>
  <c r="V5" i="2"/>
  <c r="R94" i="2"/>
  <c r="P94" i="2"/>
  <c r="L94" i="2"/>
  <c r="J94" i="2"/>
  <c r="F94" i="2"/>
  <c r="D94" i="2"/>
  <c r="S94" i="1"/>
  <c r="R94" i="1"/>
  <c r="S90" i="1"/>
  <c r="S86" i="1"/>
  <c r="S84" i="1"/>
  <c r="R84" i="1"/>
  <c r="S82" i="1"/>
  <c r="R82" i="1"/>
  <c r="R80" i="1"/>
  <c r="S79" i="1"/>
  <c r="S78" i="1"/>
  <c r="S76" i="1"/>
  <c r="S72" i="1"/>
  <c r="S70" i="1"/>
  <c r="S68" i="1"/>
  <c r="R68" i="1"/>
  <c r="S67" i="1"/>
  <c r="S66" i="1"/>
  <c r="S63" i="1"/>
  <c r="R62" i="1"/>
  <c r="R60" i="1"/>
  <c r="S56" i="1"/>
  <c r="S55" i="1"/>
  <c r="S52" i="1"/>
  <c r="R52" i="1"/>
  <c r="S50" i="1"/>
  <c r="S48" i="1"/>
  <c r="S47" i="1"/>
  <c r="R44" i="1"/>
  <c r="S40" i="1"/>
  <c r="S39" i="1"/>
  <c r="S36" i="1"/>
  <c r="R36" i="1"/>
  <c r="S34" i="1"/>
  <c r="S32" i="1"/>
  <c r="S28" i="1"/>
  <c r="S26" i="1"/>
  <c r="R26" i="1"/>
  <c r="S24" i="1"/>
  <c r="R24" i="1"/>
  <c r="S22" i="1"/>
  <c r="S18" i="1"/>
  <c r="S17" i="1"/>
  <c r="S16" i="1"/>
  <c r="S14" i="1"/>
  <c r="R14" i="1"/>
  <c r="S12" i="1"/>
  <c r="R12" i="1"/>
  <c r="S8" i="1"/>
  <c r="Q94" i="1"/>
  <c r="Q93" i="1"/>
  <c r="Q91" i="1"/>
  <c r="Q90" i="1"/>
  <c r="Q89" i="1"/>
  <c r="Q88" i="1"/>
  <c r="Q86" i="1"/>
  <c r="P85" i="1"/>
  <c r="Q84" i="1"/>
  <c r="P83" i="1"/>
  <c r="Q82" i="1"/>
  <c r="P80" i="1"/>
  <c r="Q79" i="1"/>
  <c r="Q76" i="1"/>
  <c r="Q73" i="1"/>
  <c r="P72" i="1"/>
  <c r="Q68" i="1"/>
  <c r="P67" i="1"/>
  <c r="P66" i="1"/>
  <c r="Q65" i="1"/>
  <c r="P63" i="1"/>
  <c r="P62" i="1"/>
  <c r="Q61" i="1"/>
  <c r="P60" i="1"/>
  <c r="Q59" i="1"/>
  <c r="P58" i="1"/>
  <c r="Q57" i="1"/>
  <c r="Q55" i="1"/>
  <c r="P53" i="1"/>
  <c r="Q52" i="1"/>
  <c r="P51" i="1"/>
  <c r="Q50" i="1"/>
  <c r="P49" i="1"/>
  <c r="Q48" i="1"/>
  <c r="Q45" i="1"/>
  <c r="Q44" i="1"/>
  <c r="P43" i="1"/>
  <c r="Q42" i="1"/>
  <c r="P41" i="1"/>
  <c r="Q40" i="1"/>
  <c r="Q34" i="1"/>
  <c r="P33" i="1"/>
  <c r="Q32" i="1"/>
  <c r="P31" i="1"/>
  <c r="Q30" i="1"/>
  <c r="P28" i="1"/>
  <c r="P27" i="1"/>
  <c r="Q26" i="1"/>
  <c r="P25" i="1"/>
  <c r="Q24" i="1"/>
  <c r="Q22" i="1"/>
  <c r="P20" i="1"/>
  <c r="Q19" i="1"/>
  <c r="P19" i="1"/>
  <c r="P18" i="1"/>
  <c r="Q18" i="1"/>
  <c r="Q17" i="1"/>
  <c r="P17" i="1"/>
  <c r="Q14" i="1"/>
  <c r="P14" i="1"/>
  <c r="Q13" i="1"/>
  <c r="P13" i="1"/>
  <c r="Q12" i="1"/>
  <c r="P12" i="1"/>
  <c r="Q9" i="1"/>
  <c r="P9" i="1"/>
  <c r="P8" i="1"/>
  <c r="Q8" i="1"/>
  <c r="Q7" i="1"/>
  <c r="P7" i="1"/>
  <c r="R93" i="1" l="1"/>
  <c r="R85" i="1"/>
  <c r="R83" i="1"/>
  <c r="R75" i="1"/>
  <c r="R67" i="1"/>
  <c r="R65" i="1"/>
  <c r="R53" i="1"/>
  <c r="R51" i="1"/>
  <c r="R49" i="1"/>
  <c r="R47" i="1"/>
  <c r="R37" i="1"/>
  <c r="R27" i="1"/>
  <c r="R25" i="1"/>
  <c r="R23" i="1"/>
  <c r="R13" i="1"/>
  <c r="R11" i="1"/>
  <c r="S6" i="1"/>
  <c r="S93" i="1"/>
  <c r="S83" i="1"/>
  <c r="S75" i="1"/>
  <c r="S65" i="1"/>
  <c r="S53" i="1"/>
  <c r="S49" i="1"/>
  <c r="S37" i="1"/>
  <c r="S25" i="1"/>
  <c r="S13" i="1"/>
  <c r="R90" i="1"/>
  <c r="R88" i="1"/>
  <c r="R78" i="1"/>
  <c r="R58" i="1"/>
  <c r="R56" i="1"/>
  <c r="R42" i="1"/>
  <c r="R40" i="1"/>
  <c r="R32" i="1"/>
  <c r="R30" i="1"/>
  <c r="R20" i="1"/>
  <c r="R18" i="1"/>
  <c r="R8" i="1"/>
  <c r="S85" i="1"/>
  <c r="S51" i="1"/>
  <c r="S27" i="1"/>
  <c r="S11" i="1"/>
  <c r="R91" i="1"/>
  <c r="R89" i="1"/>
  <c r="R79" i="1"/>
  <c r="R73" i="1"/>
  <c r="R71" i="1"/>
  <c r="R63" i="1"/>
  <c r="R61" i="1"/>
  <c r="R59" i="1"/>
  <c r="R57" i="1"/>
  <c r="R55" i="1"/>
  <c r="R45" i="1"/>
  <c r="R43" i="1"/>
  <c r="R41" i="1"/>
  <c r="R39" i="1"/>
  <c r="R33" i="1"/>
  <c r="R31" i="1"/>
  <c r="R19" i="1"/>
  <c r="R17" i="1"/>
  <c r="R9" i="1"/>
  <c r="R7" i="1"/>
  <c r="S89" i="1"/>
  <c r="S71" i="1"/>
  <c r="S61" i="1"/>
  <c r="S57" i="1"/>
  <c r="S45" i="1"/>
  <c r="S41" i="1"/>
  <c r="S31" i="1"/>
  <c r="S19" i="1"/>
  <c r="S9" i="1"/>
  <c r="R86" i="1"/>
  <c r="R76" i="1"/>
  <c r="R66" i="1"/>
  <c r="R50" i="1"/>
  <c r="R48" i="1"/>
  <c r="R28" i="1"/>
  <c r="R22" i="1"/>
  <c r="S91" i="1"/>
  <c r="S73" i="1"/>
  <c r="S59" i="1"/>
  <c r="S43" i="1"/>
  <c r="S33" i="1"/>
  <c r="S7" i="1"/>
  <c r="I94" i="2"/>
  <c r="H94" i="2"/>
  <c r="N94" i="2"/>
  <c r="O94" i="2"/>
  <c r="T94" i="2"/>
  <c r="U94" i="2"/>
  <c r="V7" i="2"/>
  <c r="V94" i="2" s="1"/>
  <c r="E94" i="2"/>
  <c r="G94" i="2"/>
  <c r="K94" i="2"/>
  <c r="M94" i="2"/>
  <c r="Q94" i="2"/>
  <c r="S94" i="2"/>
  <c r="W7" i="2"/>
  <c r="Y7" i="2" s="1"/>
  <c r="Z7" i="2" s="1"/>
  <c r="Q6" i="1"/>
  <c r="Q11" i="1"/>
  <c r="Q16" i="1"/>
  <c r="Q20" i="1"/>
  <c r="P6" i="1"/>
  <c r="P11" i="1"/>
  <c r="P16" i="1"/>
  <c r="P22" i="1"/>
  <c r="Q23" i="1"/>
  <c r="P23" i="1"/>
  <c r="P26" i="1"/>
  <c r="Q27" i="1"/>
  <c r="P30" i="1"/>
  <c r="Q31" i="1"/>
  <c r="P34" i="1"/>
  <c r="Q36" i="1"/>
  <c r="P36" i="1"/>
  <c r="Q37" i="1"/>
  <c r="P40" i="1"/>
  <c r="Q41" i="1"/>
  <c r="P44" i="1"/>
  <c r="P45" i="1"/>
  <c r="Q47" i="1"/>
  <c r="P47" i="1"/>
  <c r="P50" i="1"/>
  <c r="Q51" i="1"/>
  <c r="P55" i="1"/>
  <c r="Q56" i="1"/>
  <c r="P56" i="1"/>
  <c r="P59" i="1"/>
  <c r="Q60" i="1"/>
  <c r="Q63" i="1"/>
  <c r="Q67" i="1"/>
  <c r="P24" i="1"/>
  <c r="Q25" i="1"/>
  <c r="Q28" i="1"/>
  <c r="P32" i="1"/>
  <c r="Q33" i="1"/>
  <c r="P37" i="1"/>
  <c r="Q39" i="1"/>
  <c r="P39" i="1"/>
  <c r="P42" i="1"/>
  <c r="Q43" i="1"/>
  <c r="P48" i="1"/>
  <c r="Q49" i="1"/>
  <c r="P52" i="1"/>
  <c r="Q53" i="1"/>
  <c r="P57" i="1"/>
  <c r="Q58" i="1"/>
  <c r="P61" i="1"/>
  <c r="Q62" i="1"/>
  <c r="P65" i="1"/>
  <c r="Q66" i="1"/>
  <c r="Q71" i="1"/>
  <c r="P71" i="1"/>
  <c r="Q72" i="1"/>
  <c r="P76" i="1"/>
  <c r="Q78" i="1"/>
  <c r="P78" i="1"/>
  <c r="P82" i="1"/>
  <c r="Q83" i="1"/>
  <c r="P86" i="1"/>
  <c r="P88" i="1"/>
  <c r="P89" i="1"/>
  <c r="P90" i="1"/>
  <c r="P91" i="1"/>
  <c r="P93" i="1"/>
  <c r="P94" i="1"/>
  <c r="P68" i="1"/>
  <c r="Q70" i="1"/>
  <c r="P70" i="1"/>
  <c r="P73" i="1"/>
  <c r="Q75" i="1"/>
  <c r="P75" i="1"/>
  <c r="P79" i="1"/>
  <c r="Q80" i="1"/>
  <c r="P84" i="1"/>
  <c r="Q85" i="1"/>
  <c r="W94" i="2" l="1"/>
  <c r="Y94" i="2" s="1"/>
  <c r="Z94" i="2" s="1"/>
</calcChain>
</file>

<file path=xl/sharedStrings.xml><?xml version="1.0" encoding="utf-8"?>
<sst xmlns="http://schemas.openxmlformats.org/spreadsheetml/2006/main" count="305" uniqueCount="130">
  <si>
    <t>Provinsi</t>
  </si>
  <si>
    <t>Kabupaten</t>
  </si>
  <si>
    <t>Total</t>
  </si>
  <si>
    <t>DI</t>
  </si>
  <si>
    <t>Area</t>
  </si>
  <si>
    <t>NAD</t>
  </si>
  <si>
    <t>Sumut</t>
  </si>
  <si>
    <t>Sumbar</t>
  </si>
  <si>
    <t>Sumsel</t>
  </si>
  <si>
    <t>Lahat</t>
  </si>
  <si>
    <t>Lampung</t>
  </si>
  <si>
    <t>Banten</t>
  </si>
  <si>
    <t>Jabar</t>
  </si>
  <si>
    <t>Sumedang</t>
  </si>
  <si>
    <t>Jateng</t>
  </si>
  <si>
    <t>Jatim</t>
  </si>
  <si>
    <t>Tuban</t>
  </si>
  <si>
    <t>Kalbar</t>
  </si>
  <si>
    <t>Kalsel</t>
  </si>
  <si>
    <t>Sulut</t>
  </si>
  <si>
    <t>Sulteng</t>
  </si>
  <si>
    <t>Sulsel</t>
  </si>
  <si>
    <t>NTB</t>
  </si>
  <si>
    <t>Lombok Tengah</t>
  </si>
  <si>
    <t>Lombok Timur</t>
  </si>
  <si>
    <t>Bima</t>
  </si>
  <si>
    <t>Dompu</t>
  </si>
  <si>
    <t>NTT</t>
  </si>
  <si>
    <t>Manggarai Barat</t>
  </si>
  <si>
    <t>Manggarai Timur</t>
  </si>
  <si>
    <t>Aceh Besar</t>
  </si>
  <si>
    <t>Aceh Utara</t>
  </si>
  <si>
    <t>Aceh Timur</t>
  </si>
  <si>
    <t>Bireun</t>
  </si>
  <si>
    <t>Tapanuli Tengah</t>
  </si>
  <si>
    <t>Asahan</t>
  </si>
  <si>
    <t>Humbang Hasundutan</t>
  </si>
  <si>
    <t>Simalungun</t>
  </si>
  <si>
    <t>Sinjunjung</t>
  </si>
  <si>
    <t>Pasaman</t>
  </si>
  <si>
    <t>Limapuluh Koto</t>
  </si>
  <si>
    <t>Pasaman Barat</t>
  </si>
  <si>
    <t>Pesisir Selatan</t>
  </si>
  <si>
    <t>Musi Rawas</t>
  </si>
  <si>
    <t>Empat Lawang</t>
  </si>
  <si>
    <t>Ogan Komering Ulu Selatan</t>
  </si>
  <si>
    <t>Muara Enim</t>
  </si>
  <si>
    <t>Musi Banyuasin</t>
  </si>
  <si>
    <t>Banyuasin</t>
  </si>
  <si>
    <t>Pesawaran</t>
  </si>
  <si>
    <t>Tanggamus</t>
  </si>
  <si>
    <t>Lampung Tengah</t>
  </si>
  <si>
    <t>Tulangbawang</t>
  </si>
  <si>
    <t>Mesuji</t>
  </si>
  <si>
    <t>Serang</t>
  </si>
  <si>
    <t>Pandeglang</t>
  </si>
  <si>
    <t>Garut</t>
  </si>
  <si>
    <t>Indramayu</t>
  </si>
  <si>
    <t>Kuningan</t>
  </si>
  <si>
    <t>Ciamis</t>
  </si>
  <si>
    <t>Sukabumi</t>
  </si>
  <si>
    <t>Majalengka</t>
  </si>
  <si>
    <t>Kebumen</t>
  </si>
  <si>
    <t>Banjarnegara</t>
  </si>
  <si>
    <t>Purworejo</t>
  </si>
  <si>
    <t>Pekalongan</t>
  </si>
  <si>
    <t>Pati</t>
  </si>
  <si>
    <t>Banyumas</t>
  </si>
  <si>
    <t>Cilacap</t>
  </si>
  <si>
    <t>Bojonegoro</t>
  </si>
  <si>
    <t>Ngawi</t>
  </si>
  <si>
    <t>Lamongan</t>
  </si>
  <si>
    <t>Kediri</t>
  </si>
  <si>
    <t>Madiun</t>
  </si>
  <si>
    <t>Lumajang</t>
  </si>
  <si>
    <t>Jember</t>
  </si>
  <si>
    <t>Jombang</t>
  </si>
  <si>
    <t>Ketapang</t>
  </si>
  <si>
    <t>Kubu Raya</t>
  </si>
  <si>
    <t>Sambas</t>
  </si>
  <si>
    <t>Kayong Utara</t>
  </si>
  <si>
    <t>Hulu Sungai Tengah</t>
  </si>
  <si>
    <t>Tapin</t>
  </si>
  <si>
    <t>Barito Kuala</t>
  </si>
  <si>
    <t>Tanah Bumbu</t>
  </si>
  <si>
    <t>Minahasa Selatan</t>
  </si>
  <si>
    <t>Bolaang Mongondow</t>
  </si>
  <si>
    <t>Toli Toli</t>
  </si>
  <si>
    <t>Poso</t>
  </si>
  <si>
    <t>Banggai</t>
  </si>
  <si>
    <t>Wajo</t>
  </si>
  <si>
    <t>Pinrang</t>
  </si>
  <si>
    <t>Sidenreng Rappang</t>
  </si>
  <si>
    <t>Soppeng</t>
  </si>
  <si>
    <t>Bone</t>
  </si>
  <si>
    <t>Prioritas</t>
  </si>
  <si>
    <t>Non Prioritas</t>
  </si>
  <si>
    <t>D.I. Kabupaten</t>
  </si>
  <si>
    <t>D.I. Provinsi</t>
  </si>
  <si>
    <t>D.I. Pusat</t>
  </si>
  <si>
    <t>Pusat</t>
  </si>
  <si>
    <t>No</t>
  </si>
  <si>
    <t>Permukaan</t>
  </si>
  <si>
    <t>Rawa</t>
  </si>
  <si>
    <t>Total DI</t>
  </si>
  <si>
    <t>Total Area Irigasi (Ha)</t>
  </si>
  <si>
    <t>Luas Kab (Km2)</t>
  </si>
  <si>
    <t>Biaya</t>
  </si>
  <si>
    <t>Ha</t>
  </si>
  <si>
    <t>USD</t>
  </si>
  <si>
    <t>IDR</t>
  </si>
  <si>
    <t>Sumatera Utara</t>
  </si>
  <si>
    <t>Humbang Hasudutan</t>
  </si>
  <si>
    <t>Sumatera Barat</t>
  </si>
  <si>
    <t>Sijunjung</t>
  </si>
  <si>
    <t>Lima Puluh Kota</t>
  </si>
  <si>
    <t>Sumatera Selatan</t>
  </si>
  <si>
    <t>Tulang Bawang</t>
  </si>
  <si>
    <t>Jawa Barat</t>
  </si>
  <si>
    <t xml:space="preserve">Garut </t>
  </si>
  <si>
    <t>Jawa Tengah</t>
  </si>
  <si>
    <t>Jawa Timur</t>
  </si>
  <si>
    <t>Kalimantan Barat</t>
  </si>
  <si>
    <t>Kalimantan Selatan</t>
  </si>
  <si>
    <t>Sulawesi Utara</t>
  </si>
  <si>
    <t>Sulawesi tengah</t>
  </si>
  <si>
    <t>Sulawesi Selatan</t>
  </si>
  <si>
    <t>Nusa Tenggara Barat</t>
  </si>
  <si>
    <t>Nusa Tenggara Timur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</si>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</sst>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164" formatCode="_-* #,##0_-;\-* #,##0_-;_-* &quot;-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entury Gothic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charset val="1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0" fontId="3" fillId="0" borderId="0">
      <protection locked="0"/>
    </xf>
    <xf numFmtId="0" fontId="5" fillId="0" borderId="0">
      <protection locked="0"/>
    </xf>
    <xf numFmtId="0" fontId="1" fillId="0" borderId="0"/>
    <xf numFmtId="41" fontId="1" fillId="0" borderId="0" applyFont="0" applyFill="0" applyBorder="0" applyAlignment="0" applyProtection="0"/>
  </cellStyleXfs>
  <cellXfs count="102">
    <xf numFmtId="0" fontId="0" fillId="0" borderId="0" xfId="0"/>
    <xf numFmtId="164" fontId="0" fillId="0" borderId="0" xfId="1" applyFont="1"/>
    <xf numFmtId="0" fontId="4" fillId="2" borderId="12" xfId="2" applyFont="1" applyFill="1" applyBorder="1" applyAlignment="1" applyProtection="1">
      <alignment horizontal="center" vertical="center"/>
    </xf>
    <xf numFmtId="0" fontId="1" fillId="0" borderId="0" xfId="4"/>
    <xf numFmtId="0" fontId="6" fillId="0" borderId="0" xfId="4" applyFont="1"/>
    <xf numFmtId="1" fontId="1" fillId="0" borderId="0" xfId="4" applyNumberFormat="1" applyAlignment="1">
      <alignment horizontal="center"/>
    </xf>
    <xf numFmtId="0" fontId="1" fillId="0" borderId="0" xfId="4" applyAlignment="1">
      <alignment horizontal="center"/>
    </xf>
    <xf numFmtId="0" fontId="1" fillId="0" borderId="10" xfId="4" applyBorder="1"/>
    <xf numFmtId="0" fontId="1" fillId="0" borderId="9" xfId="4" applyBorder="1"/>
    <xf numFmtId="1" fontId="7" fillId="0" borderId="9" xfId="4" applyNumberFormat="1" applyFont="1" applyBorder="1" applyAlignment="1">
      <alignment horizontal="center"/>
    </xf>
    <xf numFmtId="41" fontId="7" fillId="0" borderId="9" xfId="5" applyFont="1" applyBorder="1" applyAlignment="1">
      <alignment horizontal="center"/>
    </xf>
    <xf numFmtId="1" fontId="7" fillId="3" borderId="9" xfId="4" applyNumberFormat="1" applyFont="1" applyFill="1" applyBorder="1" applyAlignment="1">
      <alignment horizontal="center"/>
    </xf>
    <xf numFmtId="41" fontId="7" fillId="3" borderId="9" xfId="5" applyFont="1" applyFill="1" applyBorder="1" applyAlignment="1">
      <alignment horizontal="center"/>
    </xf>
    <xf numFmtId="0" fontId="7" fillId="0" borderId="9" xfId="4" applyFont="1" applyBorder="1" applyAlignment="1">
      <alignment horizontal="center"/>
    </xf>
    <xf numFmtId="0" fontId="7" fillId="3" borderId="9" xfId="4" applyFont="1" applyFill="1" applyBorder="1" applyAlignment="1">
      <alignment horizontal="center"/>
    </xf>
    <xf numFmtId="0" fontId="7" fillId="0" borderId="10" xfId="4" applyFont="1" applyBorder="1" applyAlignment="1">
      <alignment horizontal="center" vertical="center"/>
    </xf>
    <xf numFmtId="0" fontId="7" fillId="0" borderId="0" xfId="4" applyFont="1"/>
    <xf numFmtId="1" fontId="7" fillId="0" borderId="0" xfId="4" applyNumberFormat="1" applyFont="1" applyAlignment="1">
      <alignment horizontal="center"/>
    </xf>
    <xf numFmtId="41" fontId="7" fillId="0" borderId="0" xfId="5" applyFont="1" applyAlignment="1">
      <alignment horizontal="center"/>
    </xf>
    <xf numFmtId="1" fontId="7" fillId="3" borderId="0" xfId="4" applyNumberFormat="1" applyFont="1" applyFill="1" applyAlignment="1">
      <alignment horizontal="center"/>
    </xf>
    <xf numFmtId="41" fontId="7" fillId="3" borderId="0" xfId="5" applyFont="1" applyFill="1" applyAlignment="1">
      <alignment horizontal="center"/>
    </xf>
    <xf numFmtId="41" fontId="7" fillId="0" borderId="0" xfId="4" applyNumberFormat="1" applyFont="1"/>
    <xf numFmtId="41" fontId="7" fillId="4" borderId="0" xfId="5" applyFont="1" applyFill="1" applyAlignment="1">
      <alignment horizontal="center"/>
    </xf>
    <xf numFmtId="0" fontId="7" fillId="0" borderId="0" xfId="4" applyFont="1" applyBorder="1"/>
    <xf numFmtId="0" fontId="7" fillId="0" borderId="9" xfId="4" applyFont="1" applyBorder="1"/>
    <xf numFmtId="41" fontId="7" fillId="0" borderId="9" xfId="4" applyNumberFormat="1" applyFont="1" applyBorder="1"/>
    <xf numFmtId="0" fontId="1" fillId="0" borderId="10" xfId="4" applyFont="1" applyBorder="1"/>
    <xf numFmtId="1" fontId="6" fillId="0" borderId="10" xfId="5" applyNumberFormat="1" applyFont="1" applyBorder="1" applyAlignment="1">
      <alignment horizontal="center"/>
    </xf>
    <xf numFmtId="41" fontId="6" fillId="0" borderId="10" xfId="5" applyFont="1" applyBorder="1" applyAlignment="1">
      <alignment horizontal="center"/>
    </xf>
    <xf numFmtId="1" fontId="6" fillId="3" borderId="10" xfId="5" applyNumberFormat="1" applyFont="1" applyFill="1" applyBorder="1" applyAlignment="1">
      <alignment horizontal="center"/>
    </xf>
    <xf numFmtId="41" fontId="6" fillId="3" borderId="10" xfId="5" applyFont="1" applyFill="1" applyBorder="1" applyAlignment="1">
      <alignment horizontal="center"/>
    </xf>
    <xf numFmtId="41" fontId="8" fillId="0" borderId="10" xfId="4" applyNumberFormat="1" applyFont="1" applyBorder="1"/>
    <xf numFmtId="41" fontId="7" fillId="0" borderId="10" xfId="4" applyNumberFormat="1" applyFont="1" applyBorder="1"/>
    <xf numFmtId="0" fontId="1" fillId="0" borderId="0" xfId="4" applyFont="1" applyBorder="1"/>
    <xf numFmtId="0" fontId="1" fillId="0" borderId="0" xfId="4" applyFont="1" applyBorder="1" applyAlignment="1">
      <alignment horizontal="center"/>
    </xf>
    <xf numFmtId="1" fontId="6" fillId="0" borderId="0" xfId="5" applyNumberFormat="1" applyFont="1" applyBorder="1" applyAlignment="1">
      <alignment horizontal="center"/>
    </xf>
    <xf numFmtId="41" fontId="6" fillId="0" borderId="0" xfId="5" applyFont="1" applyBorder="1" applyAlignment="1">
      <alignment horizontal="center"/>
    </xf>
    <xf numFmtId="41" fontId="8" fillId="0" borderId="0" xfId="4" applyNumberFormat="1" applyFont="1" applyBorder="1"/>
    <xf numFmtId="41" fontId="7" fillId="0" borderId="0" xfId="4" applyNumberFormat="1" applyFont="1" applyBorder="1"/>
    <xf numFmtId="1" fontId="1" fillId="0" borderId="0" xfId="4" applyNumberFormat="1" applyAlignment="1"/>
    <xf numFmtId="41" fontId="1" fillId="0" borderId="0" xfId="4" applyNumberFormat="1" applyAlignment="1"/>
    <xf numFmtId="41" fontId="0" fillId="0" borderId="0" xfId="5" applyFont="1" applyAlignment="1"/>
    <xf numFmtId="41" fontId="6" fillId="0" borderId="0" xfId="5" applyFont="1" applyAlignment="1">
      <alignment horizontal="center"/>
    </xf>
    <xf numFmtId="0" fontId="7" fillId="4" borderId="11" xfId="4" applyFont="1" applyFill="1" applyBorder="1" applyAlignment="1">
      <alignment horizontal="center"/>
    </xf>
    <xf numFmtId="41" fontId="7" fillId="4" borderId="9" xfId="5" applyFont="1" applyFill="1" applyBorder="1" applyAlignment="1">
      <alignment horizontal="center"/>
    </xf>
    <xf numFmtId="41" fontId="6" fillId="4" borderId="10" xfId="5" applyFont="1" applyFill="1" applyBorder="1" applyAlignment="1">
      <alignment horizontal="center"/>
    </xf>
    <xf numFmtId="0" fontId="7" fillId="4" borderId="10" xfId="4" applyFont="1" applyFill="1" applyBorder="1" applyAlignment="1">
      <alignment horizontal="center"/>
    </xf>
    <xf numFmtId="164" fontId="0" fillId="0" borderId="5" xfId="1" applyFont="1" applyFill="1" applyBorder="1"/>
    <xf numFmtId="164" fontId="0" fillId="0" borderId="8" xfId="1" applyFont="1" applyFill="1" applyBorder="1"/>
    <xf numFmtId="0" fontId="3" fillId="0" borderId="5" xfId="2" applyFill="1" applyBorder="1" applyAlignment="1" applyProtection="1"/>
    <xf numFmtId="0" fontId="3" fillId="0" borderId="5" xfId="3" applyFont="1" applyFill="1" applyBorder="1" applyAlignment="1" applyProtection="1"/>
    <xf numFmtId="164" fontId="3" fillId="0" borderId="5" xfId="2" applyNumberFormat="1" applyFill="1" applyBorder="1" applyAlignment="1" applyProtection="1"/>
    <xf numFmtId="164" fontId="3" fillId="0" borderId="5" xfId="1" applyFont="1" applyFill="1" applyBorder="1" applyAlignment="1" applyProtection="1"/>
    <xf numFmtId="0" fontId="3" fillId="0" borderId="5" xfId="2" applyFont="1" applyFill="1" applyBorder="1" applyAlignment="1" applyProtection="1"/>
    <xf numFmtId="164" fontId="3" fillId="0" borderId="5" xfId="2" applyNumberFormat="1" applyFont="1" applyFill="1" applyBorder="1" applyAlignment="1" applyProtection="1"/>
    <xf numFmtId="0" fontId="3" fillId="0" borderId="6" xfId="2" applyFill="1" applyBorder="1" applyAlignment="1" applyProtection="1"/>
    <xf numFmtId="0" fontId="3" fillId="0" borderId="8" xfId="3" applyFont="1" applyFill="1" applyBorder="1" applyAlignment="1" applyProtection="1"/>
    <xf numFmtId="0" fontId="3" fillId="0" borderId="8" xfId="2" applyFill="1" applyBorder="1" applyAlignment="1" applyProtection="1"/>
    <xf numFmtId="0" fontId="3" fillId="0" borderId="1" xfId="2" applyFill="1" applyBorder="1" applyAlignment="1" applyProtection="1"/>
    <xf numFmtId="0" fontId="3" fillId="0" borderId="1" xfId="2" applyFont="1" applyFill="1" applyBorder="1" applyAlignment="1" applyProtection="1"/>
    <xf numFmtId="0" fontId="4" fillId="2" borderId="14" xfId="2" applyFont="1" applyFill="1" applyBorder="1" applyAlignment="1" applyProtection="1">
      <alignment horizontal="center" vertical="center"/>
    </xf>
    <xf numFmtId="0" fontId="4" fillId="2" borderId="16" xfId="2" applyFont="1" applyFill="1" applyBorder="1" applyAlignment="1" applyProtection="1">
      <alignment horizontal="center" vertical="center"/>
    </xf>
    <xf numFmtId="0" fontId="4" fillId="2" borderId="15" xfId="2" applyFont="1" applyFill="1" applyBorder="1" applyAlignment="1" applyProtection="1">
      <alignment horizontal="center" vertical="center"/>
    </xf>
    <xf numFmtId="0" fontId="4" fillId="2" borderId="17" xfId="2" applyFont="1" applyFill="1" applyBorder="1" applyAlignment="1" applyProtection="1">
      <alignment horizontal="center" vertical="center"/>
    </xf>
    <xf numFmtId="0" fontId="3" fillId="5" borderId="1" xfId="2" applyFill="1" applyBorder="1" applyAlignment="1" applyProtection="1"/>
    <xf numFmtId="0" fontId="3" fillId="5" borderId="5" xfId="3" applyFont="1" applyFill="1" applyBorder="1" applyAlignment="1" applyProtection="1"/>
    <xf numFmtId="0" fontId="3" fillId="5" borderId="5" xfId="2" applyFill="1" applyBorder="1" applyAlignment="1" applyProtection="1"/>
    <xf numFmtId="164" fontId="0" fillId="5" borderId="5" xfId="1" applyFont="1" applyFill="1" applyBorder="1"/>
    <xf numFmtId="164" fontId="6" fillId="0" borderId="8" xfId="1" applyFont="1" applyFill="1" applyBorder="1"/>
    <xf numFmtId="164" fontId="6" fillId="0" borderId="7" xfId="1" applyFont="1" applyFill="1" applyBorder="1"/>
    <xf numFmtId="164" fontId="6" fillId="0" borderId="5" xfId="1" applyFont="1" applyFill="1" applyBorder="1"/>
    <xf numFmtId="164" fontId="6" fillId="0" borderId="2" xfId="1" applyFont="1" applyFill="1" applyBorder="1"/>
    <xf numFmtId="164" fontId="6" fillId="5" borderId="5" xfId="1" applyFont="1" applyFill="1" applyBorder="1"/>
    <xf numFmtId="164" fontId="6" fillId="5" borderId="2" xfId="1" applyFont="1" applyFill="1" applyBorder="1"/>
    <xf numFmtId="0" fontId="0" fillId="5" borderId="18" xfId="0" applyFill="1" applyBorder="1"/>
    <xf numFmtId="0" fontId="0" fillId="5" borderId="19" xfId="0" applyFill="1" applyBorder="1"/>
    <xf numFmtId="164" fontId="0" fillId="0" borderId="0" xfId="0" applyNumberFormat="1"/>
    <xf numFmtId="0" fontId="4" fillId="2" borderId="22" xfId="2" applyFont="1" applyFill="1" applyBorder="1" applyAlignment="1" applyProtection="1">
      <alignment horizontal="center"/>
    </xf>
    <xf numFmtId="0" fontId="4" fillId="2" borderId="23" xfId="2" applyFont="1" applyFill="1" applyBorder="1" applyAlignment="1" applyProtection="1">
      <alignment horizontal="center"/>
    </xf>
    <xf numFmtId="0" fontId="4" fillId="2" borderId="24" xfId="2" applyFont="1" applyFill="1" applyBorder="1" applyAlignment="1" applyProtection="1">
      <alignment horizontal="center"/>
    </xf>
    <xf numFmtId="0" fontId="4" fillId="2" borderId="27" xfId="2" applyFont="1" applyFill="1" applyBorder="1" applyAlignment="1" applyProtection="1">
      <alignment horizontal="center"/>
    </xf>
    <xf numFmtId="0" fontId="4" fillId="2" borderId="29" xfId="2" applyFont="1" applyFill="1" applyBorder="1" applyAlignment="1" applyProtection="1">
      <alignment horizontal="center"/>
    </xf>
    <xf numFmtId="0" fontId="4" fillId="2" borderId="21" xfId="2" applyFont="1" applyFill="1" applyBorder="1" applyAlignment="1" applyProtection="1">
      <alignment horizontal="center" vertical="center"/>
    </xf>
    <xf numFmtId="0" fontId="4" fillId="2" borderId="13" xfId="2" applyFont="1" applyFill="1" applyBorder="1" applyAlignment="1" applyProtection="1">
      <alignment horizontal="center" vertical="center"/>
    </xf>
    <xf numFmtId="0" fontId="4" fillId="2" borderId="26" xfId="2" applyFont="1" applyFill="1" applyBorder="1" applyAlignment="1" applyProtection="1">
      <alignment horizontal="center" vertical="center"/>
    </xf>
    <xf numFmtId="0" fontId="4" fillId="2" borderId="20" xfId="2" applyFont="1" applyFill="1" applyBorder="1" applyAlignment="1" applyProtection="1">
      <alignment horizontal="center" vertical="center"/>
    </xf>
    <xf numFmtId="0" fontId="4" fillId="2" borderId="12" xfId="2" applyFont="1" applyFill="1" applyBorder="1" applyAlignment="1" applyProtection="1">
      <alignment horizontal="center" vertical="center"/>
    </xf>
    <xf numFmtId="0" fontId="4" fillId="2" borderId="25" xfId="2" applyFont="1" applyFill="1" applyBorder="1" applyAlignment="1" applyProtection="1">
      <alignment horizontal="center" vertical="center"/>
    </xf>
    <xf numFmtId="0" fontId="4" fillId="2" borderId="28" xfId="2" applyFont="1" applyFill="1" applyBorder="1" applyAlignment="1" applyProtection="1">
      <alignment horizontal="center"/>
    </xf>
    <xf numFmtId="0" fontId="7" fillId="0" borderId="10" xfId="4" applyFont="1" applyBorder="1" applyAlignment="1">
      <alignment horizontal="center" vertical="center"/>
    </xf>
    <xf numFmtId="0" fontId="1" fillId="0" borderId="10" xfId="4" applyFont="1" applyBorder="1" applyAlignment="1">
      <alignment horizontal="center"/>
    </xf>
    <xf numFmtId="1" fontId="1" fillId="0" borderId="4" xfId="4" applyNumberFormat="1" applyBorder="1" applyAlignment="1">
      <alignment horizontal="center"/>
    </xf>
    <xf numFmtId="1" fontId="1" fillId="0" borderId="10" xfId="4" applyNumberFormat="1" applyBorder="1" applyAlignment="1">
      <alignment horizontal="center"/>
    </xf>
    <xf numFmtId="1" fontId="1" fillId="0" borderId="3" xfId="4" applyNumberFormat="1" applyBorder="1" applyAlignment="1">
      <alignment horizontal="center"/>
    </xf>
    <xf numFmtId="0" fontId="1" fillId="0" borderId="4" xfId="4" applyBorder="1" applyAlignment="1">
      <alignment horizontal="center"/>
    </xf>
    <xf numFmtId="0" fontId="1" fillId="0" borderId="10" xfId="4" applyBorder="1" applyAlignment="1">
      <alignment horizontal="center"/>
    </xf>
    <xf numFmtId="0" fontId="1" fillId="0" borderId="3" xfId="4" applyBorder="1" applyAlignment="1">
      <alignment horizontal="center"/>
    </xf>
    <xf numFmtId="0" fontId="7" fillId="0" borderId="10" xfId="4" applyFont="1" applyBorder="1" applyAlignment="1">
      <alignment horizontal="center"/>
    </xf>
    <xf numFmtId="0" fontId="7" fillId="3" borderId="10" xfId="4" applyFont="1" applyFill="1" applyBorder="1" applyAlignment="1">
      <alignment horizontal="center"/>
    </xf>
    <xf numFmtId="0" fontId="7" fillId="0" borderId="11" xfId="4" applyFont="1" applyBorder="1" applyAlignment="1">
      <alignment horizontal="center" vertical="center"/>
    </xf>
    <xf numFmtId="0" fontId="7" fillId="0" borderId="9" xfId="4" applyFont="1" applyBorder="1" applyAlignment="1">
      <alignment horizontal="center" vertical="center"/>
    </xf>
    <xf numFmtId="164" fontId="6" fillId="5" borderId="19" xfId="0" applyNumberFormat="1" applyFont="1" applyFill="1" applyBorder="1"/>
  </cellXfs>
  <cellStyles count="6">
    <cellStyle name="Comma [0]" xfId="1" builtinId="6"/>
    <cellStyle name="Comma [0] 2" xfId="5"/>
    <cellStyle name="Normal" xfId="0" builtinId="0"/>
    <cellStyle name="Normal 2" xfId="4"/>
    <cellStyle name="Normal 4 2" xfId="2"/>
    <cellStyle name="Normal 4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S110"/>
  <sheetViews>
    <sheetView tabSelected="1" topLeftCell="A79" workbookViewId="0">
      <selection activeCell="Q97" sqref="Q97:Q98"/>
    </sheetView>
  </sheetViews>
  <sheetFormatPr defaultRowHeight="15" x14ac:dyDescent="0.25"/>
  <cols>
    <col min="1" max="1" width="8.42578125" bestFit="1" customWidth="1"/>
    <col min="2" max="2" width="2.85546875" bestFit="1" customWidth="1"/>
    <col min="3" max="3" width="23.5703125" bestFit="1" customWidth="1"/>
    <col min="4" max="4" width="8" customWidth="1"/>
    <col min="6" max="6" width="8" customWidth="1"/>
    <col min="7" max="7" width="10.5703125" bestFit="1" customWidth="1"/>
    <col min="15" max="15" width="11.42578125" customWidth="1"/>
    <col min="19" max="19" width="10.5703125" bestFit="1" customWidth="1"/>
  </cols>
  <sheetData>
    <row r="2" spans="1:19" ht="15.75" thickBot="1" x14ac:dyDescent="0.3"/>
    <row r="3" spans="1:19" x14ac:dyDescent="0.25">
      <c r="A3" s="82" t="s">
        <v>0</v>
      </c>
      <c r="B3" s="85" t="s">
        <v>1</v>
      </c>
      <c r="C3" s="82"/>
      <c r="D3" s="77" t="s">
        <v>99</v>
      </c>
      <c r="E3" s="78"/>
      <c r="F3" s="78"/>
      <c r="G3" s="79"/>
      <c r="H3" s="77" t="s">
        <v>98</v>
      </c>
      <c r="I3" s="78"/>
      <c r="J3" s="78"/>
      <c r="K3" s="79"/>
      <c r="L3" s="77" t="s">
        <v>97</v>
      </c>
      <c r="M3" s="78"/>
      <c r="N3" s="78"/>
      <c r="O3" s="79"/>
      <c r="P3" s="77" t="s">
        <v>2</v>
      </c>
      <c r="Q3" s="78"/>
      <c r="R3" s="78"/>
      <c r="S3" s="79"/>
    </row>
    <row r="4" spans="1:19" ht="15.75" thickBot="1" x14ac:dyDescent="0.3">
      <c r="A4" s="83"/>
      <c r="B4" s="86"/>
      <c r="C4" s="83"/>
      <c r="D4" s="80" t="s">
        <v>95</v>
      </c>
      <c r="E4" s="88"/>
      <c r="F4" s="88" t="s">
        <v>96</v>
      </c>
      <c r="G4" s="81"/>
      <c r="H4" s="80" t="s">
        <v>95</v>
      </c>
      <c r="I4" s="81"/>
      <c r="J4" s="80" t="s">
        <v>96</v>
      </c>
      <c r="K4" s="81"/>
      <c r="L4" s="80" t="s">
        <v>95</v>
      </c>
      <c r="M4" s="81"/>
      <c r="N4" s="80" t="s">
        <v>96</v>
      </c>
      <c r="O4" s="81"/>
      <c r="P4" s="80" t="s">
        <v>95</v>
      </c>
      <c r="Q4" s="81"/>
      <c r="R4" s="80" t="s">
        <v>96</v>
      </c>
      <c r="S4" s="81"/>
    </row>
    <row r="5" spans="1:19" ht="15.75" thickBot="1" x14ac:dyDescent="0.3">
      <c r="A5" s="84"/>
      <c r="B5" s="87"/>
      <c r="C5" s="84"/>
      <c r="D5" s="60" t="s">
        <v>3</v>
      </c>
      <c r="E5" s="61" t="s">
        <v>4</v>
      </c>
      <c r="F5" s="60" t="s">
        <v>3</v>
      </c>
      <c r="G5" s="61" t="s">
        <v>4</v>
      </c>
      <c r="H5" s="60" t="s">
        <v>3</v>
      </c>
      <c r="I5" s="61" t="s">
        <v>4</v>
      </c>
      <c r="J5" s="60" t="s">
        <v>3</v>
      </c>
      <c r="K5" s="61" t="s">
        <v>4</v>
      </c>
      <c r="L5" s="60" t="s">
        <v>3</v>
      </c>
      <c r="M5" s="62" t="s">
        <v>4</v>
      </c>
      <c r="N5" s="60" t="s">
        <v>3</v>
      </c>
      <c r="O5" s="62" t="s">
        <v>4</v>
      </c>
      <c r="P5" s="60" t="s">
        <v>3</v>
      </c>
      <c r="Q5" s="62" t="s">
        <v>4</v>
      </c>
      <c r="R5" s="2" t="s">
        <v>3</v>
      </c>
      <c r="S5" s="63" t="s">
        <v>4</v>
      </c>
    </row>
    <row r="6" spans="1:19" x14ac:dyDescent="0.25">
      <c r="A6" s="55" t="s">
        <v>5</v>
      </c>
      <c r="B6" s="56">
        <v>1</v>
      </c>
      <c r="C6" s="57" t="s">
        <v>30</v>
      </c>
      <c r="D6" s="48">
        <v>0</v>
      </c>
      <c r="E6" s="48">
        <v>0</v>
      </c>
      <c r="F6" s="48">
        <f>'Detail Permukaan &amp; Rawa'!H5-'Rekap DI'!D6</f>
        <v>2</v>
      </c>
      <c r="G6" s="48">
        <f>'Detail Permukaan &amp; Rawa'!I5-'Rekap DI'!E6</f>
        <v>12040</v>
      </c>
      <c r="H6" s="48">
        <v>0</v>
      </c>
      <c r="I6" s="48">
        <v>0</v>
      </c>
      <c r="J6" s="48">
        <f>'Detail Permukaan &amp; Rawa'!N5-'Rekap DI'!H6</f>
        <v>0</v>
      </c>
      <c r="K6" s="48">
        <f>'Detail Permukaan &amp; Rawa'!O5-'Rekap DI'!I6</f>
        <v>0</v>
      </c>
      <c r="L6" s="48">
        <v>9</v>
      </c>
      <c r="M6" s="48">
        <v>4492</v>
      </c>
      <c r="N6" s="48">
        <f>'Detail Permukaan &amp; Rawa'!T5-'Rekap DI'!L6</f>
        <v>108</v>
      </c>
      <c r="O6" s="48">
        <f>'Detail Permukaan &amp; Rawa'!U5-'Rekap DI'!M6</f>
        <v>16165</v>
      </c>
      <c r="P6" s="68">
        <f t="shared" ref="P6:S9" si="0">L6+H6+D6</f>
        <v>9</v>
      </c>
      <c r="Q6" s="68">
        <f t="shared" si="0"/>
        <v>4492</v>
      </c>
      <c r="R6" s="68">
        <f t="shared" si="0"/>
        <v>110</v>
      </c>
      <c r="S6" s="69">
        <f t="shared" si="0"/>
        <v>28205</v>
      </c>
    </row>
    <row r="7" spans="1:19" x14ac:dyDescent="0.25">
      <c r="A7" s="58" t="s">
        <v>5</v>
      </c>
      <c r="B7" s="50">
        <v>2</v>
      </c>
      <c r="C7" s="49" t="s">
        <v>31</v>
      </c>
      <c r="D7" s="47">
        <v>0.5</v>
      </c>
      <c r="E7" s="47">
        <v>15993</v>
      </c>
      <c r="F7" s="47">
        <f>'Detail Permukaan &amp; Rawa'!H6-'Rekap DI'!D7</f>
        <v>1.5</v>
      </c>
      <c r="G7" s="47">
        <f>'Detail Permukaan &amp; Rawa'!I6-'Rekap DI'!E7</f>
        <v>13066</v>
      </c>
      <c r="H7" s="47">
        <v>2</v>
      </c>
      <c r="I7" s="47">
        <v>4328</v>
      </c>
      <c r="J7" s="47">
        <f>'Detail Permukaan &amp; Rawa'!N6-'Rekap DI'!H7</f>
        <v>2</v>
      </c>
      <c r="K7" s="47">
        <f>'Detail Permukaan &amp; Rawa'!O6-'Rekap DI'!I7</f>
        <v>2106</v>
      </c>
      <c r="L7" s="47">
        <v>6</v>
      </c>
      <c r="M7" s="47">
        <v>1830</v>
      </c>
      <c r="N7" s="47">
        <f>'Detail Permukaan &amp; Rawa'!T6-'Rekap DI'!L7</f>
        <v>112</v>
      </c>
      <c r="O7" s="47">
        <f>'Detail Permukaan &amp; Rawa'!U6-'Rekap DI'!M7</f>
        <v>18813</v>
      </c>
      <c r="P7" s="70">
        <f t="shared" si="0"/>
        <v>8.5</v>
      </c>
      <c r="Q7" s="70">
        <f t="shared" si="0"/>
        <v>22151</v>
      </c>
      <c r="R7" s="70">
        <f t="shared" si="0"/>
        <v>115.5</v>
      </c>
      <c r="S7" s="71">
        <f t="shared" si="0"/>
        <v>33985</v>
      </c>
    </row>
    <row r="8" spans="1:19" x14ac:dyDescent="0.25">
      <c r="A8" s="58" t="s">
        <v>5</v>
      </c>
      <c r="B8" s="50">
        <v>3</v>
      </c>
      <c r="C8" s="49" t="s">
        <v>32</v>
      </c>
      <c r="D8" s="47">
        <v>0.5</v>
      </c>
      <c r="E8" s="47">
        <v>3480</v>
      </c>
      <c r="F8" s="47">
        <f>'Detail Permukaan &amp; Rawa'!H7-'Rekap DI'!D8</f>
        <v>0.5</v>
      </c>
      <c r="G8" s="47">
        <f>'Detail Permukaan &amp; Rawa'!I7-'Rekap DI'!E8</f>
        <v>0</v>
      </c>
      <c r="H8" s="47">
        <v>1</v>
      </c>
      <c r="I8" s="47">
        <v>2625</v>
      </c>
      <c r="J8" s="47">
        <f>'Detail Permukaan &amp; Rawa'!N7-'Rekap DI'!H8</f>
        <v>2</v>
      </c>
      <c r="K8" s="47">
        <f>'Detail Permukaan &amp; Rawa'!O7-'Rekap DI'!I8</f>
        <v>2692</v>
      </c>
      <c r="L8" s="47">
        <v>10</v>
      </c>
      <c r="M8" s="47">
        <v>2930</v>
      </c>
      <c r="N8" s="47">
        <f>'Detail Permukaan &amp; Rawa'!T7-'Rekap DI'!L8</f>
        <v>37</v>
      </c>
      <c r="O8" s="47">
        <f>'Detail Permukaan &amp; Rawa'!U7-'Rekap DI'!M8</f>
        <v>4040</v>
      </c>
      <c r="P8" s="70">
        <f t="shared" si="0"/>
        <v>11.5</v>
      </c>
      <c r="Q8" s="70">
        <f t="shared" si="0"/>
        <v>9035</v>
      </c>
      <c r="R8" s="70">
        <f t="shared" si="0"/>
        <v>39.5</v>
      </c>
      <c r="S8" s="71">
        <f t="shared" si="0"/>
        <v>6732</v>
      </c>
    </row>
    <row r="9" spans="1:19" x14ac:dyDescent="0.25">
      <c r="A9" s="58" t="s">
        <v>5</v>
      </c>
      <c r="B9" s="50">
        <v>4</v>
      </c>
      <c r="C9" s="49" t="s">
        <v>33</v>
      </c>
      <c r="D9" s="47">
        <v>0</v>
      </c>
      <c r="E9" s="47">
        <v>0</v>
      </c>
      <c r="F9" s="47">
        <f>'Detail Permukaan &amp; Rawa'!H8-'Rekap DI'!D9</f>
        <v>2</v>
      </c>
      <c r="G9" s="47">
        <f>'Detail Permukaan &amp; Rawa'!I8-'Rekap DI'!E9</f>
        <v>9683</v>
      </c>
      <c r="H9" s="47">
        <v>2</v>
      </c>
      <c r="I9" s="47">
        <v>2203</v>
      </c>
      <c r="J9" s="47">
        <f>'Detail Permukaan &amp; Rawa'!N8-'Rekap DI'!H9</f>
        <v>2</v>
      </c>
      <c r="K9" s="47">
        <f>'Detail Permukaan &amp; Rawa'!O8-'Rekap DI'!I9</f>
        <v>4671</v>
      </c>
      <c r="L9" s="47">
        <v>11</v>
      </c>
      <c r="M9" s="47">
        <v>4524</v>
      </c>
      <c r="N9" s="47">
        <f>'Detail Permukaan &amp; Rawa'!T8-'Rekap DI'!L9</f>
        <v>60</v>
      </c>
      <c r="O9" s="47">
        <f>'Detail Permukaan &amp; Rawa'!U8-'Rekap DI'!M9</f>
        <v>7501</v>
      </c>
      <c r="P9" s="70">
        <f t="shared" si="0"/>
        <v>13</v>
      </c>
      <c r="Q9" s="70">
        <f t="shared" si="0"/>
        <v>6727</v>
      </c>
      <c r="R9" s="70">
        <f t="shared" si="0"/>
        <v>64</v>
      </c>
      <c r="S9" s="71">
        <f t="shared" si="0"/>
        <v>21855</v>
      </c>
    </row>
    <row r="10" spans="1:19" x14ac:dyDescent="0.25">
      <c r="A10" s="64"/>
      <c r="B10" s="65"/>
      <c r="C10" s="66"/>
      <c r="D10" s="67">
        <v>1</v>
      </c>
      <c r="E10" s="67">
        <v>19473</v>
      </c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72"/>
      <c r="Q10" s="72"/>
      <c r="R10" s="72"/>
      <c r="S10" s="73"/>
    </row>
    <row r="11" spans="1:19" x14ac:dyDescent="0.25">
      <c r="A11" s="58" t="s">
        <v>6</v>
      </c>
      <c r="B11" s="50">
        <v>5</v>
      </c>
      <c r="C11" s="49" t="s">
        <v>34</v>
      </c>
      <c r="D11" s="51">
        <v>0</v>
      </c>
      <c r="E11" s="47">
        <v>0</v>
      </c>
      <c r="F11" s="47">
        <f>'Detail Permukaan &amp; Rawa'!H10-'Rekap DI'!D11</f>
        <v>0</v>
      </c>
      <c r="G11" s="47">
        <f>'Detail Permukaan &amp; Rawa'!I10-'Rekap DI'!E11</f>
        <v>0</v>
      </c>
      <c r="H11" s="47">
        <v>1</v>
      </c>
      <c r="I11" s="47">
        <v>1283</v>
      </c>
      <c r="J11" s="47">
        <f>'Detail Permukaan &amp; Rawa'!N10-'Rekap DI'!H11</f>
        <v>2</v>
      </c>
      <c r="K11" s="47">
        <f>'Detail Permukaan &amp; Rawa'!O10-'Rekap DI'!I11</f>
        <v>2089</v>
      </c>
      <c r="L11" s="47">
        <v>5</v>
      </c>
      <c r="M11" s="47">
        <v>2015</v>
      </c>
      <c r="N11" s="47">
        <f>'Detail Permukaan &amp; Rawa'!T10-'Rekap DI'!L11</f>
        <v>44</v>
      </c>
      <c r="O11" s="47">
        <f>'Detail Permukaan &amp; Rawa'!U10-'Rekap DI'!M11</f>
        <v>10838</v>
      </c>
      <c r="P11" s="70">
        <f t="shared" ref="P11:S14" si="1">L11+H11+D11</f>
        <v>6</v>
      </c>
      <c r="Q11" s="70">
        <f t="shared" si="1"/>
        <v>3298</v>
      </c>
      <c r="R11" s="70">
        <f t="shared" si="1"/>
        <v>46</v>
      </c>
      <c r="S11" s="71">
        <f t="shared" si="1"/>
        <v>12927</v>
      </c>
    </row>
    <row r="12" spans="1:19" x14ac:dyDescent="0.25">
      <c r="A12" s="58" t="s">
        <v>6</v>
      </c>
      <c r="B12" s="50">
        <v>6</v>
      </c>
      <c r="C12" s="49" t="s">
        <v>35</v>
      </c>
      <c r="D12" s="51">
        <v>0</v>
      </c>
      <c r="E12" s="47">
        <v>0</v>
      </c>
      <c r="F12" s="47">
        <f>'Detail Permukaan &amp; Rawa'!H11-'Rekap DI'!D12</f>
        <v>0</v>
      </c>
      <c r="G12" s="47">
        <f>'Detail Permukaan &amp; Rawa'!I11-'Rekap DI'!E12</f>
        <v>0</v>
      </c>
      <c r="H12" s="47">
        <v>2</v>
      </c>
      <c r="I12" s="47">
        <v>4830</v>
      </c>
      <c r="J12" s="47">
        <f>'Detail Permukaan &amp; Rawa'!N11-'Rekap DI'!H12</f>
        <v>8</v>
      </c>
      <c r="K12" s="47">
        <f>'Detail Permukaan &amp; Rawa'!O11-'Rekap DI'!I12</f>
        <v>9318</v>
      </c>
      <c r="L12" s="47">
        <v>4</v>
      </c>
      <c r="M12" s="47">
        <v>1186</v>
      </c>
      <c r="N12" s="47">
        <f>'Detail Permukaan &amp; Rawa'!T11-'Rekap DI'!L12</f>
        <v>11</v>
      </c>
      <c r="O12" s="47">
        <f>'Detail Permukaan &amp; Rawa'!U11-'Rekap DI'!M12</f>
        <v>2893</v>
      </c>
      <c r="P12" s="70">
        <f t="shared" si="1"/>
        <v>6</v>
      </c>
      <c r="Q12" s="70">
        <f t="shared" si="1"/>
        <v>6016</v>
      </c>
      <c r="R12" s="70">
        <f t="shared" si="1"/>
        <v>19</v>
      </c>
      <c r="S12" s="71">
        <f t="shared" si="1"/>
        <v>12211</v>
      </c>
    </row>
    <row r="13" spans="1:19" x14ac:dyDescent="0.25">
      <c r="A13" s="58" t="s">
        <v>6</v>
      </c>
      <c r="B13" s="50">
        <v>7</v>
      </c>
      <c r="C13" s="49" t="s">
        <v>36</v>
      </c>
      <c r="D13" s="51">
        <v>0</v>
      </c>
      <c r="E13" s="47">
        <v>0</v>
      </c>
      <c r="F13" s="47">
        <f>'Detail Permukaan &amp; Rawa'!H12-'Rekap DI'!D13</f>
        <v>0</v>
      </c>
      <c r="G13" s="47">
        <f>'Detail Permukaan &amp; Rawa'!I12-'Rekap DI'!E13</f>
        <v>0</v>
      </c>
      <c r="H13" s="47">
        <v>0</v>
      </c>
      <c r="I13" s="47">
        <v>0</v>
      </c>
      <c r="J13" s="47">
        <f>'Detail Permukaan &amp; Rawa'!N12-'Rekap DI'!H13</f>
        <v>6</v>
      </c>
      <c r="K13" s="47">
        <f>'Detail Permukaan &amp; Rawa'!O12-'Rekap DI'!I13</f>
        <v>4714</v>
      </c>
      <c r="L13" s="47">
        <v>7</v>
      </c>
      <c r="M13" s="47">
        <v>3041</v>
      </c>
      <c r="N13" s="47">
        <f>'Detail Permukaan &amp; Rawa'!T12-'Rekap DI'!L13</f>
        <v>128</v>
      </c>
      <c r="O13" s="47">
        <f>'Detail Permukaan &amp; Rawa'!U12-'Rekap DI'!M13</f>
        <v>18238</v>
      </c>
      <c r="P13" s="70">
        <f t="shared" si="1"/>
        <v>7</v>
      </c>
      <c r="Q13" s="70">
        <f t="shared" si="1"/>
        <v>3041</v>
      </c>
      <c r="R13" s="70">
        <f t="shared" si="1"/>
        <v>134</v>
      </c>
      <c r="S13" s="71">
        <f t="shared" si="1"/>
        <v>22952</v>
      </c>
    </row>
    <row r="14" spans="1:19" x14ac:dyDescent="0.25">
      <c r="A14" s="58" t="s">
        <v>6</v>
      </c>
      <c r="B14" s="50">
        <v>8</v>
      </c>
      <c r="C14" s="49" t="s">
        <v>37</v>
      </c>
      <c r="D14" s="51">
        <v>1</v>
      </c>
      <c r="E14" s="47">
        <v>5000</v>
      </c>
      <c r="F14" s="47">
        <f>'Detail Permukaan &amp; Rawa'!H13-'Rekap DI'!D14</f>
        <v>0</v>
      </c>
      <c r="G14" s="47">
        <f>'Detail Permukaan &amp; Rawa'!I13-'Rekap DI'!E14</f>
        <v>0</v>
      </c>
      <c r="H14" s="47">
        <v>2</v>
      </c>
      <c r="I14" s="47">
        <v>3231</v>
      </c>
      <c r="J14" s="47">
        <f>'Detail Permukaan &amp; Rawa'!N13-'Rekap DI'!H14</f>
        <v>14</v>
      </c>
      <c r="K14" s="47">
        <f>'Detail Permukaan &amp; Rawa'!O13-'Rekap DI'!I14</f>
        <v>8604</v>
      </c>
      <c r="L14" s="47">
        <v>8</v>
      </c>
      <c r="M14" s="47">
        <v>2913</v>
      </c>
      <c r="N14" s="47">
        <f>'Detail Permukaan &amp; Rawa'!T13-'Rekap DI'!L14</f>
        <v>150</v>
      </c>
      <c r="O14" s="47">
        <f>'Detail Permukaan &amp; Rawa'!U13-'Rekap DI'!M14</f>
        <v>28450</v>
      </c>
      <c r="P14" s="70">
        <f t="shared" si="1"/>
        <v>11</v>
      </c>
      <c r="Q14" s="70">
        <f t="shared" si="1"/>
        <v>11144</v>
      </c>
      <c r="R14" s="70">
        <f t="shared" si="1"/>
        <v>164</v>
      </c>
      <c r="S14" s="71">
        <f t="shared" si="1"/>
        <v>37054</v>
      </c>
    </row>
    <row r="15" spans="1:19" x14ac:dyDescent="0.25">
      <c r="A15" s="64"/>
      <c r="B15" s="65"/>
      <c r="C15" s="66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72"/>
      <c r="Q15" s="72"/>
      <c r="R15" s="72"/>
      <c r="S15" s="73"/>
    </row>
    <row r="16" spans="1:19" x14ac:dyDescent="0.25">
      <c r="A16" s="58" t="s">
        <v>7</v>
      </c>
      <c r="B16" s="50">
        <v>9</v>
      </c>
      <c r="C16" s="49" t="s">
        <v>38</v>
      </c>
      <c r="D16" s="51">
        <v>0</v>
      </c>
      <c r="E16" s="47">
        <v>0</v>
      </c>
      <c r="F16" s="47">
        <f>'Detail Permukaan &amp; Rawa'!H15-'Rekap DI'!D16</f>
        <v>1</v>
      </c>
      <c r="G16" s="47">
        <f>'Detail Permukaan &amp; Rawa'!I15-'Rekap DI'!E16</f>
        <v>200</v>
      </c>
      <c r="H16" s="47">
        <v>0</v>
      </c>
      <c r="I16" s="47">
        <v>0</v>
      </c>
      <c r="J16" s="47">
        <f>'Detail Permukaan &amp; Rawa'!N15-'Rekap DI'!H16</f>
        <v>1</v>
      </c>
      <c r="K16" s="47">
        <f>'Detail Permukaan &amp; Rawa'!O15-'Rekap DI'!I16</f>
        <v>1158</v>
      </c>
      <c r="L16" s="47">
        <v>7</v>
      </c>
      <c r="M16" s="47">
        <v>3004</v>
      </c>
      <c r="N16" s="47">
        <f>'Detail Permukaan &amp; Rawa'!T15-'Rekap DI'!L16</f>
        <v>112</v>
      </c>
      <c r="O16" s="47">
        <f>'Detail Permukaan &amp; Rawa'!U15-'Rekap DI'!M16</f>
        <v>6224.9599999999991</v>
      </c>
      <c r="P16" s="70">
        <f t="shared" ref="P16:S20" si="2">L16+H16+D16</f>
        <v>7</v>
      </c>
      <c r="Q16" s="70">
        <f t="shared" si="2"/>
        <v>3004</v>
      </c>
      <c r="R16" s="70">
        <f t="shared" si="2"/>
        <v>114</v>
      </c>
      <c r="S16" s="71">
        <f t="shared" si="2"/>
        <v>7582.9599999999991</v>
      </c>
    </row>
    <row r="17" spans="1:19" x14ac:dyDescent="0.25">
      <c r="A17" s="58" t="s">
        <v>7</v>
      </c>
      <c r="B17" s="50">
        <v>10</v>
      </c>
      <c r="C17" s="49" t="s">
        <v>39</v>
      </c>
      <c r="D17" s="49">
        <v>1</v>
      </c>
      <c r="E17" s="47">
        <v>8300</v>
      </c>
      <c r="F17" s="47">
        <f>'Detail Permukaan &amp; Rawa'!H16-'Rekap DI'!D17</f>
        <v>0</v>
      </c>
      <c r="G17" s="47">
        <f>'Detail Permukaan &amp; Rawa'!I16-'Rekap DI'!E17</f>
        <v>0</v>
      </c>
      <c r="H17" s="47">
        <v>1</v>
      </c>
      <c r="I17" s="47">
        <v>2326</v>
      </c>
      <c r="J17" s="47">
        <f>'Detail Permukaan &amp; Rawa'!N16-'Rekap DI'!H17</f>
        <v>0</v>
      </c>
      <c r="K17" s="47">
        <f>'Detail Permukaan &amp; Rawa'!O16-'Rekap DI'!I17</f>
        <v>0</v>
      </c>
      <c r="L17" s="47">
        <v>10</v>
      </c>
      <c r="M17" s="47">
        <v>3706</v>
      </c>
      <c r="N17" s="47">
        <f>'Detail Permukaan &amp; Rawa'!T16-'Rekap DI'!L17</f>
        <v>219</v>
      </c>
      <c r="O17" s="47">
        <f>'Detail Permukaan &amp; Rawa'!U16-'Rekap DI'!M17</f>
        <v>12394</v>
      </c>
      <c r="P17" s="70">
        <f t="shared" si="2"/>
        <v>12</v>
      </c>
      <c r="Q17" s="70">
        <f t="shared" si="2"/>
        <v>14332</v>
      </c>
      <c r="R17" s="70">
        <f t="shared" si="2"/>
        <v>219</v>
      </c>
      <c r="S17" s="71">
        <f t="shared" si="2"/>
        <v>12394</v>
      </c>
    </row>
    <row r="18" spans="1:19" x14ac:dyDescent="0.25">
      <c r="A18" s="58" t="s">
        <v>7</v>
      </c>
      <c r="B18" s="50">
        <v>11</v>
      </c>
      <c r="C18" s="49" t="s">
        <v>40</v>
      </c>
      <c r="D18" s="52">
        <v>0</v>
      </c>
      <c r="E18" s="47">
        <v>0</v>
      </c>
      <c r="F18" s="47">
        <f>'Detail Permukaan &amp; Rawa'!H17-'Rekap DI'!D18</f>
        <v>0</v>
      </c>
      <c r="G18" s="47">
        <f>'Detail Permukaan &amp; Rawa'!I17-'Rekap DI'!E18</f>
        <v>0</v>
      </c>
      <c r="H18" s="47">
        <v>2</v>
      </c>
      <c r="I18" s="47">
        <v>3187</v>
      </c>
      <c r="J18" s="47">
        <f>'Detail Permukaan &amp; Rawa'!N17-'Rekap DI'!H18</f>
        <v>3</v>
      </c>
      <c r="K18" s="47">
        <f>'Detail Permukaan &amp; Rawa'!O17-'Rekap DI'!I18</f>
        <v>-1530</v>
      </c>
      <c r="L18" s="47">
        <v>8</v>
      </c>
      <c r="M18" s="47">
        <v>3673</v>
      </c>
      <c r="N18" s="47">
        <f>'Detail Permukaan &amp; Rawa'!T17-'Rekap DI'!L18</f>
        <v>362</v>
      </c>
      <c r="O18" s="47">
        <f>'Detail Permukaan &amp; Rawa'!U17-'Rekap DI'!M18</f>
        <v>19108</v>
      </c>
      <c r="P18" s="70">
        <f t="shared" si="2"/>
        <v>10</v>
      </c>
      <c r="Q18" s="70">
        <f t="shared" si="2"/>
        <v>6860</v>
      </c>
      <c r="R18" s="70">
        <f t="shared" si="2"/>
        <v>365</v>
      </c>
      <c r="S18" s="71">
        <f t="shared" si="2"/>
        <v>17578</v>
      </c>
    </row>
    <row r="19" spans="1:19" x14ac:dyDescent="0.25">
      <c r="A19" s="58" t="s">
        <v>7</v>
      </c>
      <c r="B19" s="50">
        <v>12</v>
      </c>
      <c r="C19" s="49" t="s">
        <v>41</v>
      </c>
      <c r="D19" s="51">
        <v>1</v>
      </c>
      <c r="E19" s="47">
        <v>6644</v>
      </c>
      <c r="F19" s="47">
        <f>'Detail Permukaan &amp; Rawa'!H18-'Rekap DI'!D19</f>
        <v>2</v>
      </c>
      <c r="G19" s="47">
        <f>'Detail Permukaan &amp; Rawa'!I18-'Rekap DI'!E19</f>
        <v>9500</v>
      </c>
      <c r="H19" s="47">
        <v>4</v>
      </c>
      <c r="I19" s="47">
        <v>5900</v>
      </c>
      <c r="J19" s="47">
        <f>'Detail Permukaan &amp; Rawa'!N18-'Rekap DI'!H19</f>
        <v>0</v>
      </c>
      <c r="K19" s="47">
        <f>'Detail Permukaan &amp; Rawa'!O18-'Rekap DI'!I19</f>
        <v>0</v>
      </c>
      <c r="L19" s="47">
        <v>7</v>
      </c>
      <c r="M19" s="47">
        <v>2489</v>
      </c>
      <c r="N19" s="47">
        <f>'Detail Permukaan &amp; Rawa'!T18-'Rekap DI'!L19</f>
        <v>88</v>
      </c>
      <c r="O19" s="47">
        <f>'Detail Permukaan &amp; Rawa'!U18-'Rekap DI'!M19</f>
        <v>9649</v>
      </c>
      <c r="P19" s="70">
        <f t="shared" si="2"/>
        <v>12</v>
      </c>
      <c r="Q19" s="70">
        <f t="shared" si="2"/>
        <v>15033</v>
      </c>
      <c r="R19" s="70">
        <f t="shared" si="2"/>
        <v>90</v>
      </c>
      <c r="S19" s="71">
        <f t="shared" si="2"/>
        <v>19149</v>
      </c>
    </row>
    <row r="20" spans="1:19" x14ac:dyDescent="0.25">
      <c r="A20" s="58" t="s">
        <v>7</v>
      </c>
      <c r="B20" s="50">
        <v>13</v>
      </c>
      <c r="C20" s="49" t="s">
        <v>42</v>
      </c>
      <c r="D20" s="51">
        <v>0</v>
      </c>
      <c r="E20" s="47">
        <v>0</v>
      </c>
      <c r="F20" s="47">
        <f>'Detail Permukaan &amp; Rawa'!H19-'Rekap DI'!D20</f>
        <v>5</v>
      </c>
      <c r="G20" s="47">
        <f>'Detail Permukaan &amp; Rawa'!I19-'Rekap DI'!E20</f>
        <v>26440.639999999999</v>
      </c>
      <c r="H20" s="47">
        <v>1</v>
      </c>
      <c r="I20" s="47">
        <v>2363</v>
      </c>
      <c r="J20" s="47">
        <f>'Detail Permukaan &amp; Rawa'!N19-'Rekap DI'!H20</f>
        <v>8</v>
      </c>
      <c r="K20" s="47">
        <f>'Detail Permukaan &amp; Rawa'!O19-'Rekap DI'!I20</f>
        <v>14520</v>
      </c>
      <c r="L20" s="47">
        <v>9</v>
      </c>
      <c r="M20" s="47">
        <v>3644</v>
      </c>
      <c r="N20" s="47">
        <f>'Detail Permukaan &amp; Rawa'!T19-'Rekap DI'!L20</f>
        <v>240</v>
      </c>
      <c r="O20" s="47">
        <f>'Detail Permukaan &amp; Rawa'!U19-'Rekap DI'!M20</f>
        <v>17263</v>
      </c>
      <c r="P20" s="70">
        <f t="shared" si="2"/>
        <v>10</v>
      </c>
      <c r="Q20" s="70">
        <f t="shared" si="2"/>
        <v>6007</v>
      </c>
      <c r="R20" s="70">
        <f t="shared" si="2"/>
        <v>253</v>
      </c>
      <c r="S20" s="71">
        <f t="shared" si="2"/>
        <v>58223.64</v>
      </c>
    </row>
    <row r="21" spans="1:19" x14ac:dyDescent="0.25">
      <c r="A21" s="64"/>
      <c r="B21" s="65"/>
      <c r="C21" s="66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72"/>
      <c r="Q21" s="72"/>
      <c r="R21" s="72"/>
      <c r="S21" s="73"/>
    </row>
    <row r="22" spans="1:19" x14ac:dyDescent="0.25">
      <c r="A22" s="58" t="s">
        <v>8</v>
      </c>
      <c r="B22" s="50">
        <v>14</v>
      </c>
      <c r="C22" s="49" t="s">
        <v>43</v>
      </c>
      <c r="D22" s="51">
        <v>1</v>
      </c>
      <c r="E22" s="47">
        <v>9500</v>
      </c>
      <c r="F22" s="47">
        <f>'Detail Permukaan &amp; Rawa'!H21-'Rekap DI'!D22</f>
        <v>1</v>
      </c>
      <c r="G22" s="47">
        <f>'Detail Permukaan &amp; Rawa'!I21-'Rekap DI'!E22</f>
        <v>8841</v>
      </c>
      <c r="H22" s="47">
        <v>3</v>
      </c>
      <c r="I22" s="47">
        <v>3713</v>
      </c>
      <c r="J22" s="47">
        <f>'Detail Permukaan &amp; Rawa'!N21-'Rekap DI'!H22</f>
        <v>1</v>
      </c>
      <c r="K22" s="47">
        <f>'Detail Permukaan &amp; Rawa'!O21-'Rekap DI'!I22</f>
        <v>2300</v>
      </c>
      <c r="L22" s="47">
        <v>7</v>
      </c>
      <c r="M22" s="47">
        <v>3413</v>
      </c>
      <c r="N22" s="47">
        <f>'Detail Permukaan &amp; Rawa'!T21-'Rekap DI'!L22</f>
        <v>36</v>
      </c>
      <c r="O22" s="47">
        <f>'Detail Permukaan &amp; Rawa'!U21-'Rekap DI'!M22</f>
        <v>3790</v>
      </c>
      <c r="P22" s="70">
        <f t="shared" ref="P22:S28" si="3">L22+H22+D22</f>
        <v>11</v>
      </c>
      <c r="Q22" s="70">
        <f t="shared" si="3"/>
        <v>16626</v>
      </c>
      <c r="R22" s="70">
        <f t="shared" si="3"/>
        <v>38</v>
      </c>
      <c r="S22" s="71">
        <f t="shared" si="3"/>
        <v>14931</v>
      </c>
    </row>
    <row r="23" spans="1:19" x14ac:dyDescent="0.25">
      <c r="A23" s="58" t="s">
        <v>8</v>
      </c>
      <c r="B23" s="50">
        <v>15</v>
      </c>
      <c r="C23" s="49" t="s">
        <v>44</v>
      </c>
      <c r="D23" s="51">
        <v>2</v>
      </c>
      <c r="E23" s="47">
        <v>11993</v>
      </c>
      <c r="F23" s="47">
        <f>'Detail Permukaan &amp; Rawa'!H22-'Rekap DI'!D23</f>
        <v>1</v>
      </c>
      <c r="G23" s="47">
        <f>'Detail Permukaan &amp; Rawa'!I22-'Rekap DI'!E23</f>
        <v>-2748.74</v>
      </c>
      <c r="H23" s="47">
        <v>1</v>
      </c>
      <c r="I23" s="47">
        <v>1500</v>
      </c>
      <c r="J23" s="47">
        <f>'Detail Permukaan &amp; Rawa'!N22-'Rekap DI'!H23</f>
        <v>0</v>
      </c>
      <c r="K23" s="47">
        <f>'Detail Permukaan &amp; Rawa'!O22-'Rekap DI'!I23</f>
        <v>0</v>
      </c>
      <c r="L23" s="47">
        <v>4</v>
      </c>
      <c r="M23" s="47">
        <v>2118</v>
      </c>
      <c r="N23" s="47">
        <f>'Detail Permukaan &amp; Rawa'!T22-'Rekap DI'!L23</f>
        <v>14</v>
      </c>
      <c r="O23" s="47">
        <f>'Detail Permukaan &amp; Rawa'!U22-'Rekap DI'!M23</f>
        <v>3496</v>
      </c>
      <c r="P23" s="70">
        <f t="shared" si="3"/>
        <v>7</v>
      </c>
      <c r="Q23" s="70">
        <f t="shared" si="3"/>
        <v>15611</v>
      </c>
      <c r="R23" s="70">
        <f t="shared" si="3"/>
        <v>15</v>
      </c>
      <c r="S23" s="71">
        <f t="shared" si="3"/>
        <v>747.26000000000022</v>
      </c>
    </row>
    <row r="24" spans="1:19" x14ac:dyDescent="0.25">
      <c r="A24" s="58" t="s">
        <v>8</v>
      </c>
      <c r="B24" s="50">
        <v>16</v>
      </c>
      <c r="C24" s="49" t="s">
        <v>45</v>
      </c>
      <c r="D24" s="51">
        <v>0</v>
      </c>
      <c r="E24" s="47">
        <v>0</v>
      </c>
      <c r="F24" s="47">
        <f>'Detail Permukaan &amp; Rawa'!H23-'Rekap DI'!D24</f>
        <v>0</v>
      </c>
      <c r="G24" s="47">
        <f>'Detail Permukaan &amp; Rawa'!I23-'Rekap DI'!E24</f>
        <v>0</v>
      </c>
      <c r="H24" s="47">
        <v>3</v>
      </c>
      <c r="I24" s="47">
        <v>4801</v>
      </c>
      <c r="J24" s="47">
        <f>'Detail Permukaan &amp; Rawa'!N23-'Rekap DI'!H24</f>
        <v>0</v>
      </c>
      <c r="K24" s="47">
        <f>'Detail Permukaan &amp; Rawa'!O23-'Rekap DI'!I24</f>
        <v>0</v>
      </c>
      <c r="L24" s="47">
        <v>8</v>
      </c>
      <c r="M24" s="47">
        <v>1932</v>
      </c>
      <c r="N24" s="47">
        <f>'Detail Permukaan &amp; Rawa'!T23-'Rekap DI'!L24</f>
        <v>33</v>
      </c>
      <c r="O24" s="47">
        <f>'Detail Permukaan &amp; Rawa'!U23-'Rekap DI'!M24</f>
        <v>3247</v>
      </c>
      <c r="P24" s="70">
        <f t="shared" si="3"/>
        <v>11</v>
      </c>
      <c r="Q24" s="70">
        <f t="shared" si="3"/>
        <v>6733</v>
      </c>
      <c r="R24" s="70">
        <f t="shared" si="3"/>
        <v>33</v>
      </c>
      <c r="S24" s="71">
        <f t="shared" si="3"/>
        <v>3247</v>
      </c>
    </row>
    <row r="25" spans="1:19" x14ac:dyDescent="0.25">
      <c r="A25" s="58" t="s">
        <v>8</v>
      </c>
      <c r="B25" s="50">
        <v>17</v>
      </c>
      <c r="C25" s="49" t="s">
        <v>46</v>
      </c>
      <c r="D25" s="51">
        <v>0</v>
      </c>
      <c r="E25" s="47">
        <v>0</v>
      </c>
      <c r="F25" s="47">
        <f>'Detail Permukaan &amp; Rawa'!H24-'Rekap DI'!D25</f>
        <v>0</v>
      </c>
      <c r="G25" s="47">
        <f>'Detail Permukaan &amp; Rawa'!I24-'Rekap DI'!E25</f>
        <v>0</v>
      </c>
      <c r="H25" s="47">
        <v>3</v>
      </c>
      <c r="I25" s="47">
        <v>5190</v>
      </c>
      <c r="J25" s="47">
        <f>'Detail Permukaan &amp; Rawa'!N24-'Rekap DI'!H25</f>
        <v>2</v>
      </c>
      <c r="K25" s="47">
        <f>'Detail Permukaan &amp; Rawa'!O24-'Rekap DI'!I25</f>
        <v>3695</v>
      </c>
      <c r="L25" s="47">
        <v>9</v>
      </c>
      <c r="M25" s="47">
        <v>2738</v>
      </c>
      <c r="N25" s="47">
        <f>'Detail Permukaan &amp; Rawa'!T24-'Rekap DI'!L25</f>
        <v>232</v>
      </c>
      <c r="O25" s="47">
        <f>'Detail Permukaan &amp; Rawa'!U24-'Rekap DI'!M25</f>
        <v>21589.05</v>
      </c>
      <c r="P25" s="70">
        <f t="shared" si="3"/>
        <v>12</v>
      </c>
      <c r="Q25" s="70">
        <f t="shared" si="3"/>
        <v>7928</v>
      </c>
      <c r="R25" s="70">
        <f t="shared" si="3"/>
        <v>234</v>
      </c>
      <c r="S25" s="71">
        <f t="shared" si="3"/>
        <v>25284.05</v>
      </c>
    </row>
    <row r="26" spans="1:19" x14ac:dyDescent="0.25">
      <c r="A26" s="58" t="s">
        <v>8</v>
      </c>
      <c r="B26" s="50">
        <v>18</v>
      </c>
      <c r="C26" s="49" t="s">
        <v>47</v>
      </c>
      <c r="D26" s="51">
        <v>0</v>
      </c>
      <c r="E26" s="47">
        <v>0</v>
      </c>
      <c r="F26" s="47">
        <f>'Detail Permukaan &amp; Rawa'!H25-'Rekap DI'!D26</f>
        <v>3</v>
      </c>
      <c r="G26" s="47">
        <f>'Detail Permukaan &amp; Rawa'!I25-'Rekap DI'!E26</f>
        <v>29505.3</v>
      </c>
      <c r="H26" s="47">
        <v>2</v>
      </c>
      <c r="I26" s="47">
        <v>4150</v>
      </c>
      <c r="J26" s="47">
        <f>'Detail Permukaan &amp; Rawa'!N25-'Rekap DI'!H26</f>
        <v>5</v>
      </c>
      <c r="K26" s="47">
        <f>'Detail Permukaan &amp; Rawa'!O25-'Rekap DI'!I26</f>
        <v>7491</v>
      </c>
      <c r="L26" s="47">
        <v>4</v>
      </c>
      <c r="M26" s="47">
        <v>1745</v>
      </c>
      <c r="N26" s="47">
        <f>'Detail Permukaan &amp; Rawa'!T25-'Rekap DI'!L26</f>
        <v>52</v>
      </c>
      <c r="O26" s="47">
        <f>'Detail Permukaan &amp; Rawa'!U25-'Rekap DI'!M26</f>
        <v>16067</v>
      </c>
      <c r="P26" s="70">
        <f t="shared" si="3"/>
        <v>6</v>
      </c>
      <c r="Q26" s="70">
        <f t="shared" si="3"/>
        <v>5895</v>
      </c>
      <c r="R26" s="70">
        <f t="shared" si="3"/>
        <v>60</v>
      </c>
      <c r="S26" s="71">
        <f t="shared" si="3"/>
        <v>53063.3</v>
      </c>
    </row>
    <row r="27" spans="1:19" x14ac:dyDescent="0.25">
      <c r="A27" s="58" t="s">
        <v>8</v>
      </c>
      <c r="B27" s="50">
        <v>19</v>
      </c>
      <c r="C27" s="49" t="s">
        <v>48</v>
      </c>
      <c r="D27" s="51">
        <v>1</v>
      </c>
      <c r="E27" s="47">
        <v>4001</v>
      </c>
      <c r="F27" s="47">
        <f>'Detail Permukaan &amp; Rawa'!H26-'Rekap DI'!D27</f>
        <v>13</v>
      </c>
      <c r="G27" s="47">
        <f>'Detail Permukaan &amp; Rawa'!I26-'Rekap DI'!E27</f>
        <v>159756.6</v>
      </c>
      <c r="H27" s="47">
        <v>0</v>
      </c>
      <c r="I27" s="47">
        <v>0</v>
      </c>
      <c r="J27" s="47">
        <f>'Detail Permukaan &amp; Rawa'!N26-'Rekap DI'!H27</f>
        <v>0</v>
      </c>
      <c r="K27" s="47">
        <f>'Detail Permukaan &amp; Rawa'!O26-'Rekap DI'!I27</f>
        <v>0</v>
      </c>
      <c r="L27" s="47">
        <v>3</v>
      </c>
      <c r="M27" s="47">
        <v>2066</v>
      </c>
      <c r="N27" s="47">
        <f>'Detail Permukaan &amp; Rawa'!T26-'Rekap DI'!L27</f>
        <v>0</v>
      </c>
      <c r="O27" s="47">
        <f>'Detail Permukaan &amp; Rawa'!U26-'Rekap DI'!M27</f>
        <v>9.9999999999909051E-2</v>
      </c>
      <c r="P27" s="70">
        <f t="shared" si="3"/>
        <v>4</v>
      </c>
      <c r="Q27" s="70">
        <f t="shared" si="3"/>
        <v>6067</v>
      </c>
      <c r="R27" s="70">
        <f t="shared" si="3"/>
        <v>13</v>
      </c>
      <c r="S27" s="71">
        <f t="shared" si="3"/>
        <v>159756.70000000001</v>
      </c>
    </row>
    <row r="28" spans="1:19" x14ac:dyDescent="0.25">
      <c r="A28" s="59" t="s">
        <v>8</v>
      </c>
      <c r="B28" s="50">
        <v>20</v>
      </c>
      <c r="C28" s="53" t="s">
        <v>9</v>
      </c>
      <c r="D28" s="54">
        <v>0</v>
      </c>
      <c r="E28" s="47">
        <v>0</v>
      </c>
      <c r="F28" s="47">
        <f>'Detail Permukaan &amp; Rawa'!H27-'Rekap DI'!D28</f>
        <v>0</v>
      </c>
      <c r="G28" s="47">
        <f>'Detail Permukaan &amp; Rawa'!I27-'Rekap DI'!E28</f>
        <v>0</v>
      </c>
      <c r="H28" s="47">
        <v>3</v>
      </c>
      <c r="I28" s="47">
        <v>3701</v>
      </c>
      <c r="J28" s="47">
        <f>'Detail Permukaan &amp; Rawa'!N27-'Rekap DI'!H28</f>
        <v>5</v>
      </c>
      <c r="K28" s="47">
        <f>'Detail Permukaan &amp; Rawa'!O27-'Rekap DI'!I28</f>
        <v>6742</v>
      </c>
      <c r="L28" s="47">
        <v>7</v>
      </c>
      <c r="M28" s="47">
        <v>2516</v>
      </c>
      <c r="N28" s="47">
        <f>'Detail Permukaan &amp; Rawa'!T27-'Rekap DI'!L28</f>
        <v>207</v>
      </c>
      <c r="O28" s="47">
        <f>'Detail Permukaan &amp; Rawa'!U27-'Rekap DI'!M28</f>
        <v>10832</v>
      </c>
      <c r="P28" s="70">
        <f t="shared" si="3"/>
        <v>10</v>
      </c>
      <c r="Q28" s="70">
        <f t="shared" si="3"/>
        <v>6217</v>
      </c>
      <c r="R28" s="70">
        <f t="shared" si="3"/>
        <v>212</v>
      </c>
      <c r="S28" s="71">
        <f t="shared" si="3"/>
        <v>17574</v>
      </c>
    </row>
    <row r="29" spans="1:19" x14ac:dyDescent="0.25">
      <c r="A29" s="64"/>
      <c r="B29" s="65"/>
      <c r="C29" s="66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72"/>
      <c r="Q29" s="72"/>
      <c r="R29" s="72"/>
      <c r="S29" s="73"/>
    </row>
    <row r="30" spans="1:19" x14ac:dyDescent="0.25">
      <c r="A30" s="58" t="s">
        <v>10</v>
      </c>
      <c r="B30" s="50">
        <v>21</v>
      </c>
      <c r="C30" s="49" t="s">
        <v>49</v>
      </c>
      <c r="D30" s="51">
        <v>0</v>
      </c>
      <c r="E30" s="47">
        <v>0</v>
      </c>
      <c r="F30" s="47">
        <f>'Detail Permukaan &amp; Rawa'!H29-'Rekap DI'!D30</f>
        <v>0</v>
      </c>
      <c r="G30" s="47">
        <f>'Detail Permukaan &amp; Rawa'!I29-'Rekap DI'!E30</f>
        <v>0</v>
      </c>
      <c r="H30" s="47">
        <v>1</v>
      </c>
      <c r="I30" s="47">
        <v>1081</v>
      </c>
      <c r="J30" s="47">
        <f>'Detail Permukaan &amp; Rawa'!N29-'Rekap DI'!H30</f>
        <v>3</v>
      </c>
      <c r="K30" s="47">
        <f>'Detail Permukaan &amp; Rawa'!O29-'Rekap DI'!I30</f>
        <v>433</v>
      </c>
      <c r="L30" s="47">
        <v>8</v>
      </c>
      <c r="M30" s="47">
        <v>3942</v>
      </c>
      <c r="N30" s="47">
        <f>'Detail Permukaan &amp; Rawa'!T29-'Rekap DI'!L30</f>
        <v>72</v>
      </c>
      <c r="O30" s="47">
        <f>'Detail Permukaan &amp; Rawa'!U29-'Rekap DI'!M30</f>
        <v>15556</v>
      </c>
      <c r="P30" s="70">
        <f t="shared" ref="P30:S34" si="4">L30+H30+D30</f>
        <v>9</v>
      </c>
      <c r="Q30" s="70">
        <f t="shared" si="4"/>
        <v>5023</v>
      </c>
      <c r="R30" s="70">
        <f t="shared" si="4"/>
        <v>75</v>
      </c>
      <c r="S30" s="71">
        <f t="shared" si="4"/>
        <v>15989</v>
      </c>
    </row>
    <row r="31" spans="1:19" x14ac:dyDescent="0.25">
      <c r="A31" s="58" t="s">
        <v>10</v>
      </c>
      <c r="B31" s="50">
        <v>22</v>
      </c>
      <c r="C31" s="49" t="s">
        <v>50</v>
      </c>
      <c r="D31" s="51">
        <v>0</v>
      </c>
      <c r="E31" s="47">
        <v>0</v>
      </c>
      <c r="F31" s="47">
        <f>'Detail Permukaan &amp; Rawa'!H30-'Rekap DI'!D31</f>
        <v>1</v>
      </c>
      <c r="G31" s="47">
        <f>'Detail Permukaan &amp; Rawa'!I30-'Rekap DI'!E31</f>
        <v>488</v>
      </c>
      <c r="H31" s="47">
        <v>2</v>
      </c>
      <c r="I31" s="47">
        <v>3528</v>
      </c>
      <c r="J31" s="47">
        <f>'Detail Permukaan &amp; Rawa'!N30-'Rekap DI'!H31</f>
        <v>4</v>
      </c>
      <c r="K31" s="47">
        <f>'Detail Permukaan &amp; Rawa'!O30-'Rekap DI'!I31</f>
        <v>1681</v>
      </c>
      <c r="L31" s="47">
        <v>14</v>
      </c>
      <c r="M31" s="47">
        <v>7271</v>
      </c>
      <c r="N31" s="47">
        <f>'Detail Permukaan &amp; Rawa'!T30-'Rekap DI'!L31</f>
        <v>182</v>
      </c>
      <c r="O31" s="47">
        <f>'Detail Permukaan &amp; Rawa'!U30-'Rekap DI'!M31</f>
        <v>22088</v>
      </c>
      <c r="P31" s="70">
        <f t="shared" si="4"/>
        <v>16</v>
      </c>
      <c r="Q31" s="70">
        <f t="shared" si="4"/>
        <v>10799</v>
      </c>
      <c r="R31" s="70">
        <f t="shared" si="4"/>
        <v>187</v>
      </c>
      <c r="S31" s="71">
        <f t="shared" si="4"/>
        <v>24257</v>
      </c>
    </row>
    <row r="32" spans="1:19" x14ac:dyDescent="0.25">
      <c r="A32" s="58" t="s">
        <v>10</v>
      </c>
      <c r="B32" s="50">
        <v>23</v>
      </c>
      <c r="C32" s="49" t="s">
        <v>51</v>
      </c>
      <c r="D32" s="51">
        <v>1</v>
      </c>
      <c r="E32" s="47">
        <v>54000</v>
      </c>
      <c r="F32" s="47">
        <f>'Detail Permukaan &amp; Rawa'!H31-'Rekap DI'!D32</f>
        <v>2</v>
      </c>
      <c r="G32" s="47">
        <f>'Detail Permukaan &amp; Rawa'!I31-'Rekap DI'!E32</f>
        <v>9844</v>
      </c>
      <c r="H32" s="47">
        <v>2</v>
      </c>
      <c r="I32" s="47">
        <v>4220</v>
      </c>
      <c r="J32" s="47">
        <f>'Detail Permukaan &amp; Rawa'!N31-'Rekap DI'!H32</f>
        <v>2</v>
      </c>
      <c r="K32" s="47">
        <f>'Detail Permukaan &amp; Rawa'!O31-'Rekap DI'!I32</f>
        <v>2253</v>
      </c>
      <c r="L32" s="47">
        <v>9</v>
      </c>
      <c r="M32" s="47">
        <v>3560</v>
      </c>
      <c r="N32" s="47">
        <f>'Detail Permukaan &amp; Rawa'!T31-'Rekap DI'!L32</f>
        <v>154</v>
      </c>
      <c r="O32" s="47">
        <f>'Detail Permukaan &amp; Rawa'!U31-'Rekap DI'!M32</f>
        <v>13076.125</v>
      </c>
      <c r="P32" s="70">
        <f t="shared" si="4"/>
        <v>12</v>
      </c>
      <c r="Q32" s="70">
        <f t="shared" si="4"/>
        <v>61780</v>
      </c>
      <c r="R32" s="70">
        <f t="shared" si="4"/>
        <v>158</v>
      </c>
      <c r="S32" s="71">
        <f t="shared" si="4"/>
        <v>25173.125</v>
      </c>
    </row>
    <row r="33" spans="1:19" x14ac:dyDescent="0.25">
      <c r="A33" s="58" t="s">
        <v>10</v>
      </c>
      <c r="B33" s="50">
        <v>24</v>
      </c>
      <c r="C33" s="49" t="s">
        <v>52</v>
      </c>
      <c r="D33" s="51">
        <v>1</v>
      </c>
      <c r="E33" s="47">
        <v>8235</v>
      </c>
      <c r="F33" s="47">
        <f>'Detail Permukaan &amp; Rawa'!H32-'Rekap DI'!D33</f>
        <v>2</v>
      </c>
      <c r="G33" s="47">
        <f>'Detail Permukaan &amp; Rawa'!I32-'Rekap DI'!E33</f>
        <v>22380</v>
      </c>
      <c r="H33" s="47">
        <v>0</v>
      </c>
      <c r="I33" s="47">
        <v>0</v>
      </c>
      <c r="J33" s="47">
        <f>'Detail Permukaan &amp; Rawa'!N32-'Rekap DI'!H33</f>
        <v>0</v>
      </c>
      <c r="K33" s="47">
        <f>'Detail Permukaan &amp; Rawa'!O32-'Rekap DI'!I33</f>
        <v>0</v>
      </c>
      <c r="L33" s="47">
        <v>2</v>
      </c>
      <c r="M33" s="47">
        <v>1023</v>
      </c>
      <c r="N33" s="47">
        <f>'Detail Permukaan &amp; Rawa'!T32-'Rekap DI'!L33</f>
        <v>1</v>
      </c>
      <c r="O33" s="47">
        <f>'Detail Permukaan &amp; Rawa'!U32-'Rekap DI'!M33</f>
        <v>0</v>
      </c>
      <c r="P33" s="70">
        <f t="shared" si="4"/>
        <v>3</v>
      </c>
      <c r="Q33" s="70">
        <f t="shared" si="4"/>
        <v>9258</v>
      </c>
      <c r="R33" s="70">
        <f t="shared" si="4"/>
        <v>3</v>
      </c>
      <c r="S33" s="71">
        <f t="shared" si="4"/>
        <v>22380</v>
      </c>
    </row>
    <row r="34" spans="1:19" x14ac:dyDescent="0.25">
      <c r="A34" s="58" t="s">
        <v>10</v>
      </c>
      <c r="B34" s="50">
        <v>25</v>
      </c>
      <c r="C34" s="49" t="s">
        <v>53</v>
      </c>
      <c r="D34" s="51">
        <v>0</v>
      </c>
      <c r="E34" s="47">
        <v>9280</v>
      </c>
      <c r="F34" s="47">
        <f>'Detail Permukaan &amp; Rawa'!H33-'Rekap DI'!D34</f>
        <v>1</v>
      </c>
      <c r="G34" s="47">
        <f>'Detail Permukaan &amp; Rawa'!I33-'Rekap DI'!E34</f>
        <v>16328</v>
      </c>
      <c r="H34" s="47">
        <v>0</v>
      </c>
      <c r="I34" s="47">
        <v>0</v>
      </c>
      <c r="J34" s="47">
        <f>'Detail Permukaan &amp; Rawa'!N33-'Rekap DI'!H34</f>
        <v>0</v>
      </c>
      <c r="K34" s="47">
        <f>'Detail Permukaan &amp; Rawa'!O33-'Rekap DI'!I34</f>
        <v>0</v>
      </c>
      <c r="L34" s="47">
        <v>4</v>
      </c>
      <c r="M34" s="47">
        <v>1200</v>
      </c>
      <c r="N34" s="47">
        <f>'Detail Permukaan &amp; Rawa'!T33-'Rekap DI'!L34</f>
        <v>5</v>
      </c>
      <c r="O34" s="47">
        <f>'Detail Permukaan &amp; Rawa'!U33-'Rekap DI'!M34</f>
        <v>230</v>
      </c>
      <c r="P34" s="70">
        <f t="shared" si="4"/>
        <v>4</v>
      </c>
      <c r="Q34" s="70">
        <f t="shared" si="4"/>
        <v>10480</v>
      </c>
      <c r="R34" s="70">
        <f t="shared" si="4"/>
        <v>6</v>
      </c>
      <c r="S34" s="71">
        <f t="shared" si="4"/>
        <v>16558</v>
      </c>
    </row>
    <row r="35" spans="1:19" x14ac:dyDescent="0.25">
      <c r="A35" s="64"/>
      <c r="B35" s="65"/>
      <c r="C35" s="66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72"/>
      <c r="Q35" s="72"/>
      <c r="R35" s="72"/>
      <c r="S35" s="73"/>
    </row>
    <row r="36" spans="1:19" x14ac:dyDescent="0.25">
      <c r="A36" s="58" t="s">
        <v>11</v>
      </c>
      <c r="B36" s="50">
        <v>26</v>
      </c>
      <c r="C36" s="49" t="s">
        <v>54</v>
      </c>
      <c r="D36" s="51">
        <v>1</v>
      </c>
      <c r="E36" s="47">
        <v>22441</v>
      </c>
      <c r="F36" s="47">
        <f>'Detail Permukaan &amp; Rawa'!H35-'Rekap DI'!D36</f>
        <v>1</v>
      </c>
      <c r="G36" s="47">
        <f>'Detail Permukaan &amp; Rawa'!I35-'Rekap DI'!E36</f>
        <v>-866</v>
      </c>
      <c r="H36" s="47">
        <v>0</v>
      </c>
      <c r="I36" s="47">
        <v>0</v>
      </c>
      <c r="J36" s="47">
        <f>'Detail Permukaan &amp; Rawa'!N35-'Rekap DI'!H36</f>
        <v>8</v>
      </c>
      <c r="K36" s="47">
        <f>'Detail Permukaan &amp; Rawa'!O35-'Rekap DI'!I36</f>
        <v>6208</v>
      </c>
      <c r="L36" s="47">
        <v>7</v>
      </c>
      <c r="M36" s="47">
        <v>1672.9</v>
      </c>
      <c r="N36" s="47">
        <f>'Detail Permukaan &amp; Rawa'!T35-'Rekap DI'!L36</f>
        <v>223</v>
      </c>
      <c r="O36" s="47">
        <f>'Detail Permukaan &amp; Rawa'!U35-'Rekap DI'!M36</f>
        <v>14428.899999999996</v>
      </c>
      <c r="P36" s="70">
        <f t="shared" ref="P36:S37" si="5">L36+H36+D36</f>
        <v>8</v>
      </c>
      <c r="Q36" s="70">
        <f t="shared" si="5"/>
        <v>24113.9</v>
      </c>
      <c r="R36" s="70">
        <f t="shared" si="5"/>
        <v>232</v>
      </c>
      <c r="S36" s="71">
        <f t="shared" si="5"/>
        <v>19770.899999999994</v>
      </c>
    </row>
    <row r="37" spans="1:19" x14ac:dyDescent="0.25">
      <c r="A37" s="58" t="s">
        <v>11</v>
      </c>
      <c r="B37" s="50">
        <v>27</v>
      </c>
      <c r="C37" s="49" t="s">
        <v>55</v>
      </c>
      <c r="D37" s="51">
        <v>1</v>
      </c>
      <c r="E37" s="47">
        <v>5423</v>
      </c>
      <c r="F37" s="47">
        <f>'Detail Permukaan &amp; Rawa'!H36-'Rekap DI'!D37</f>
        <v>1</v>
      </c>
      <c r="G37" s="47">
        <f>'Detail Permukaan &amp; Rawa'!I36-'Rekap DI'!E37</f>
        <v>4288</v>
      </c>
      <c r="H37" s="47">
        <v>0</v>
      </c>
      <c r="I37" s="47">
        <v>0</v>
      </c>
      <c r="J37" s="47">
        <f>'Detail Permukaan &amp; Rawa'!N36-'Rekap DI'!H37</f>
        <v>4</v>
      </c>
      <c r="K37" s="47">
        <f>'Detail Permukaan &amp; Rawa'!O36-'Rekap DI'!I37</f>
        <v>5915</v>
      </c>
      <c r="L37" s="47">
        <v>8</v>
      </c>
      <c r="M37" s="47">
        <v>2684</v>
      </c>
      <c r="N37" s="47">
        <f>'Detail Permukaan &amp; Rawa'!T36-'Rekap DI'!L37</f>
        <v>610</v>
      </c>
      <c r="O37" s="47">
        <f>'Detail Permukaan &amp; Rawa'!U36-'Rekap DI'!M37</f>
        <v>37504.239999999998</v>
      </c>
      <c r="P37" s="70">
        <f t="shared" si="5"/>
        <v>9</v>
      </c>
      <c r="Q37" s="70">
        <f t="shared" si="5"/>
        <v>8107</v>
      </c>
      <c r="R37" s="70">
        <f t="shared" si="5"/>
        <v>615</v>
      </c>
      <c r="S37" s="71">
        <f t="shared" si="5"/>
        <v>47707.24</v>
      </c>
    </row>
    <row r="38" spans="1:19" x14ac:dyDescent="0.25">
      <c r="A38" s="64"/>
      <c r="B38" s="65"/>
      <c r="C38" s="66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72"/>
      <c r="Q38" s="72"/>
      <c r="R38" s="72"/>
      <c r="S38" s="73"/>
    </row>
    <row r="39" spans="1:19" x14ac:dyDescent="0.25">
      <c r="A39" s="58" t="s">
        <v>12</v>
      </c>
      <c r="B39" s="50">
        <v>28</v>
      </c>
      <c r="C39" s="49" t="s">
        <v>56</v>
      </c>
      <c r="D39" s="51">
        <v>0</v>
      </c>
      <c r="E39" s="47">
        <v>0</v>
      </c>
      <c r="F39" s="47">
        <f>'Detail Permukaan &amp; Rawa'!H38-'Rekap DI'!D39</f>
        <v>0</v>
      </c>
      <c r="G39" s="47">
        <f>'Detail Permukaan &amp; Rawa'!I38-'Rekap DI'!E39</f>
        <v>0</v>
      </c>
      <c r="H39" s="47">
        <v>1</v>
      </c>
      <c r="I39" s="47">
        <v>1016</v>
      </c>
      <c r="J39" s="47">
        <f>'Detail Permukaan &amp; Rawa'!N38-'Rekap DI'!H39</f>
        <v>2</v>
      </c>
      <c r="K39" s="47">
        <f>'Detail Permukaan &amp; Rawa'!O38-'Rekap DI'!I39</f>
        <v>307</v>
      </c>
      <c r="L39" s="47">
        <v>7</v>
      </c>
      <c r="M39" s="47">
        <v>2546</v>
      </c>
      <c r="N39" s="47">
        <f>'Detail Permukaan &amp; Rawa'!T38-'Rekap DI'!L39</f>
        <v>31</v>
      </c>
      <c r="O39" s="47">
        <f>'Detail Permukaan &amp; Rawa'!U38-'Rekap DI'!M39</f>
        <v>13521</v>
      </c>
      <c r="P39" s="70">
        <f t="shared" ref="P39:S45" si="6">L39+H39+D39</f>
        <v>8</v>
      </c>
      <c r="Q39" s="70">
        <f t="shared" si="6"/>
        <v>3562</v>
      </c>
      <c r="R39" s="70">
        <f t="shared" si="6"/>
        <v>33</v>
      </c>
      <c r="S39" s="71">
        <f t="shared" si="6"/>
        <v>13828</v>
      </c>
    </row>
    <row r="40" spans="1:19" x14ac:dyDescent="0.25">
      <c r="A40" s="58" t="s">
        <v>12</v>
      </c>
      <c r="B40" s="50">
        <v>29</v>
      </c>
      <c r="C40" s="49" t="s">
        <v>57</v>
      </c>
      <c r="D40" s="51">
        <v>1</v>
      </c>
      <c r="E40" s="47">
        <v>3265</v>
      </c>
      <c r="F40" s="47">
        <f>'Detail Permukaan &amp; Rawa'!H39-'Rekap DI'!D40</f>
        <v>3</v>
      </c>
      <c r="G40" s="47">
        <f>'Detail Permukaan &amp; Rawa'!I39-'Rekap DI'!E40</f>
        <v>97441</v>
      </c>
      <c r="H40" s="47">
        <v>1</v>
      </c>
      <c r="I40" s="47">
        <v>1499</v>
      </c>
      <c r="J40" s="47">
        <f>'Detail Permukaan &amp; Rawa'!N39-'Rekap DI'!H40</f>
        <v>1</v>
      </c>
      <c r="K40" s="47">
        <f>'Detail Permukaan &amp; Rawa'!O39-'Rekap DI'!I40</f>
        <v>2855</v>
      </c>
      <c r="L40" s="47">
        <v>7</v>
      </c>
      <c r="M40" s="47">
        <v>3015</v>
      </c>
      <c r="N40" s="47">
        <f>'Detail Permukaan &amp; Rawa'!T39-'Rekap DI'!L40</f>
        <v>3</v>
      </c>
      <c r="O40" s="47">
        <f>'Detail Permukaan &amp; Rawa'!U39-'Rekap DI'!M40</f>
        <v>488</v>
      </c>
      <c r="P40" s="70">
        <f t="shared" si="6"/>
        <v>9</v>
      </c>
      <c r="Q40" s="70">
        <f t="shared" si="6"/>
        <v>7779</v>
      </c>
      <c r="R40" s="70">
        <f t="shared" si="6"/>
        <v>7</v>
      </c>
      <c r="S40" s="71">
        <f t="shared" si="6"/>
        <v>100784</v>
      </c>
    </row>
    <row r="41" spans="1:19" x14ac:dyDescent="0.25">
      <c r="A41" s="58" t="s">
        <v>12</v>
      </c>
      <c r="B41" s="50">
        <v>30</v>
      </c>
      <c r="C41" s="49" t="s">
        <v>58</v>
      </c>
      <c r="D41" s="51">
        <v>0</v>
      </c>
      <c r="E41" s="47">
        <v>0</v>
      </c>
      <c r="F41" s="47">
        <f>'Detail Permukaan &amp; Rawa'!H40-'Rekap DI'!D41</f>
        <v>0</v>
      </c>
      <c r="G41" s="47">
        <f>'Detail Permukaan &amp; Rawa'!I40-'Rekap DI'!E41</f>
        <v>0</v>
      </c>
      <c r="H41" s="47">
        <v>1</v>
      </c>
      <c r="I41" s="47">
        <v>1011</v>
      </c>
      <c r="J41" s="47">
        <f>'Detail Permukaan &amp; Rawa'!N40-'Rekap DI'!H41</f>
        <v>12</v>
      </c>
      <c r="K41" s="47">
        <f>'Detail Permukaan &amp; Rawa'!O40-'Rekap DI'!I41</f>
        <v>3187</v>
      </c>
      <c r="L41" s="47">
        <v>8</v>
      </c>
      <c r="M41" s="47">
        <v>5373</v>
      </c>
      <c r="N41" s="47">
        <f>'Detail Permukaan &amp; Rawa'!T40-'Rekap DI'!L41</f>
        <v>59</v>
      </c>
      <c r="O41" s="47">
        <f>'Detail Permukaan &amp; Rawa'!U40-'Rekap DI'!M41</f>
        <v>16480</v>
      </c>
      <c r="P41" s="70">
        <f t="shared" si="6"/>
        <v>9</v>
      </c>
      <c r="Q41" s="70">
        <f t="shared" si="6"/>
        <v>6384</v>
      </c>
      <c r="R41" s="70">
        <f t="shared" si="6"/>
        <v>71</v>
      </c>
      <c r="S41" s="71">
        <f t="shared" si="6"/>
        <v>19667</v>
      </c>
    </row>
    <row r="42" spans="1:19" x14ac:dyDescent="0.25">
      <c r="A42" s="58" t="s">
        <v>12</v>
      </c>
      <c r="B42" s="50">
        <v>31</v>
      </c>
      <c r="C42" s="49" t="s">
        <v>59</v>
      </c>
      <c r="D42" s="51">
        <v>2</v>
      </c>
      <c r="E42" s="47">
        <v>5420</v>
      </c>
      <c r="F42" s="47">
        <f>'Detail Permukaan &amp; Rawa'!H41-'Rekap DI'!D42</f>
        <v>1</v>
      </c>
      <c r="G42" s="47">
        <f>'Detail Permukaan &amp; Rawa'!I41-'Rekap DI'!E42</f>
        <v>428</v>
      </c>
      <c r="H42" s="47">
        <v>1</v>
      </c>
      <c r="I42" s="47">
        <v>1631</v>
      </c>
      <c r="J42" s="47">
        <f>'Detail Permukaan &amp; Rawa'!N41-'Rekap DI'!H42</f>
        <v>4</v>
      </c>
      <c r="K42" s="47">
        <f>'Detail Permukaan &amp; Rawa'!O41-'Rekap DI'!I42</f>
        <v>2544</v>
      </c>
      <c r="L42" s="47">
        <v>11</v>
      </c>
      <c r="M42" s="47">
        <v>4268.46</v>
      </c>
      <c r="N42" s="47">
        <f>'Detail Permukaan &amp; Rawa'!T41-'Rekap DI'!L42</f>
        <v>285</v>
      </c>
      <c r="O42" s="47">
        <f>'Detail Permukaan &amp; Rawa'!U41-'Rekap DI'!M42</f>
        <v>12721.129999999994</v>
      </c>
      <c r="P42" s="70">
        <f t="shared" si="6"/>
        <v>14</v>
      </c>
      <c r="Q42" s="70">
        <f t="shared" si="6"/>
        <v>11319.46</v>
      </c>
      <c r="R42" s="70">
        <f t="shared" si="6"/>
        <v>290</v>
      </c>
      <c r="S42" s="71">
        <f t="shared" si="6"/>
        <v>15693.129999999994</v>
      </c>
    </row>
    <row r="43" spans="1:19" x14ac:dyDescent="0.25">
      <c r="A43" s="58" t="s">
        <v>12</v>
      </c>
      <c r="B43" s="50">
        <v>32</v>
      </c>
      <c r="C43" s="49" t="s">
        <v>60</v>
      </c>
      <c r="D43" s="51">
        <v>1</v>
      </c>
      <c r="E43" s="47">
        <v>4038</v>
      </c>
      <c r="F43" s="47">
        <f>'Detail Permukaan &amp; Rawa'!H42-'Rekap DI'!D43</f>
        <v>1</v>
      </c>
      <c r="G43" s="47">
        <f>'Detail Permukaan &amp; Rawa'!I42-'Rekap DI'!E43</f>
        <v>3378</v>
      </c>
      <c r="H43" s="47">
        <v>2</v>
      </c>
      <c r="I43" s="47">
        <v>2899</v>
      </c>
      <c r="J43" s="47">
        <f>'Detail Permukaan &amp; Rawa'!N42-'Rekap DI'!H43</f>
        <v>9</v>
      </c>
      <c r="K43" s="47">
        <f>'Detail Permukaan &amp; Rawa'!O42-'Rekap DI'!I43</f>
        <v>11281</v>
      </c>
      <c r="L43" s="47">
        <v>14</v>
      </c>
      <c r="M43" s="47">
        <v>4817</v>
      </c>
      <c r="N43" s="47">
        <f>'Detail Permukaan &amp; Rawa'!T42-'Rekap DI'!L43</f>
        <v>143</v>
      </c>
      <c r="O43" s="47">
        <f>'Detail Permukaan &amp; Rawa'!U42-'Rekap DI'!M43</f>
        <v>23833</v>
      </c>
      <c r="P43" s="70">
        <f t="shared" si="6"/>
        <v>17</v>
      </c>
      <c r="Q43" s="70">
        <f t="shared" si="6"/>
        <v>11754</v>
      </c>
      <c r="R43" s="70">
        <f t="shared" si="6"/>
        <v>153</v>
      </c>
      <c r="S43" s="71">
        <f t="shared" si="6"/>
        <v>38492</v>
      </c>
    </row>
    <row r="44" spans="1:19" x14ac:dyDescent="0.25">
      <c r="A44" s="58" t="s">
        <v>12</v>
      </c>
      <c r="B44" s="50">
        <v>33</v>
      </c>
      <c r="C44" s="49" t="s">
        <v>61</v>
      </c>
      <c r="D44" s="51">
        <v>1</v>
      </c>
      <c r="E44" s="47">
        <v>3261</v>
      </c>
      <c r="F44" s="47">
        <f>'Detail Permukaan &amp; Rawa'!H43-'Rekap DI'!D44</f>
        <v>2</v>
      </c>
      <c r="G44" s="47">
        <f>'Detail Permukaan &amp; Rawa'!I43-'Rekap DI'!E44</f>
        <v>9033</v>
      </c>
      <c r="H44" s="47">
        <v>1</v>
      </c>
      <c r="I44" s="47">
        <v>2035</v>
      </c>
      <c r="J44" s="47">
        <f>'Detail Permukaan &amp; Rawa'!N43-'Rekap DI'!H44</f>
        <v>3</v>
      </c>
      <c r="K44" s="47">
        <f>'Detail Permukaan &amp; Rawa'!O43-'Rekap DI'!I44</f>
        <v>4977</v>
      </c>
      <c r="L44" s="47">
        <v>14</v>
      </c>
      <c r="M44" s="47">
        <v>5028</v>
      </c>
      <c r="N44" s="47">
        <f>'Detail Permukaan &amp; Rawa'!T43-'Rekap DI'!L44</f>
        <v>382</v>
      </c>
      <c r="O44" s="47">
        <f>'Detail Permukaan &amp; Rawa'!U43-'Rekap DI'!M44</f>
        <v>17490</v>
      </c>
      <c r="P44" s="70">
        <f t="shared" si="6"/>
        <v>16</v>
      </c>
      <c r="Q44" s="70">
        <f t="shared" si="6"/>
        <v>10324</v>
      </c>
      <c r="R44" s="70">
        <f t="shared" si="6"/>
        <v>387</v>
      </c>
      <c r="S44" s="71">
        <f t="shared" si="6"/>
        <v>31500</v>
      </c>
    </row>
    <row r="45" spans="1:19" x14ac:dyDescent="0.25">
      <c r="A45" s="59" t="s">
        <v>12</v>
      </c>
      <c r="B45" s="50">
        <v>34</v>
      </c>
      <c r="C45" s="53" t="s">
        <v>13</v>
      </c>
      <c r="D45" s="54">
        <v>0</v>
      </c>
      <c r="E45" s="47">
        <v>0</v>
      </c>
      <c r="F45" s="47">
        <f>'Detail Permukaan &amp; Rawa'!H44-'Rekap DI'!D45</f>
        <v>0</v>
      </c>
      <c r="G45" s="47">
        <f>'Detail Permukaan &amp; Rawa'!I44-'Rekap DI'!E45</f>
        <v>0</v>
      </c>
      <c r="H45" s="47">
        <v>1</v>
      </c>
      <c r="I45" s="47">
        <v>1603</v>
      </c>
      <c r="J45" s="47">
        <f>'Detail Permukaan &amp; Rawa'!N44-'Rekap DI'!H45</f>
        <v>4</v>
      </c>
      <c r="K45" s="47">
        <f>'Detail Permukaan &amp; Rawa'!O44-'Rekap DI'!I45</f>
        <v>1392</v>
      </c>
      <c r="L45" s="47">
        <v>12</v>
      </c>
      <c r="M45" s="47">
        <v>3941</v>
      </c>
      <c r="N45" s="47">
        <f>'Detail Permukaan &amp; Rawa'!T44-'Rekap DI'!L45</f>
        <v>121</v>
      </c>
      <c r="O45" s="47">
        <f>'Detail Permukaan &amp; Rawa'!U44-'Rekap DI'!M45</f>
        <v>10258</v>
      </c>
      <c r="P45" s="70">
        <f t="shared" si="6"/>
        <v>13</v>
      </c>
      <c r="Q45" s="70">
        <f t="shared" si="6"/>
        <v>5544</v>
      </c>
      <c r="R45" s="70">
        <f t="shared" si="6"/>
        <v>125</v>
      </c>
      <c r="S45" s="71">
        <f t="shared" si="6"/>
        <v>11650</v>
      </c>
    </row>
    <row r="46" spans="1:19" x14ac:dyDescent="0.25">
      <c r="A46" s="64"/>
      <c r="B46" s="65"/>
      <c r="C46" s="66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72"/>
      <c r="Q46" s="72"/>
      <c r="R46" s="72"/>
      <c r="S46" s="73"/>
    </row>
    <row r="47" spans="1:19" x14ac:dyDescent="0.25">
      <c r="A47" s="58" t="s">
        <v>14</v>
      </c>
      <c r="B47" s="50">
        <v>35</v>
      </c>
      <c r="C47" s="49" t="s">
        <v>62</v>
      </c>
      <c r="D47" s="51">
        <v>0.5</v>
      </c>
      <c r="E47" s="47">
        <v>21422</v>
      </c>
      <c r="F47" s="47">
        <f>'Detail Permukaan &amp; Rawa'!H46-'Rekap DI'!D47</f>
        <v>2.5</v>
      </c>
      <c r="G47" s="47">
        <f>'Detail Permukaan &amp; Rawa'!I46-'Rekap DI'!E47</f>
        <v>6858</v>
      </c>
      <c r="H47" s="47">
        <v>0</v>
      </c>
      <c r="I47" s="47">
        <v>0</v>
      </c>
      <c r="J47" s="47">
        <f>'Detail Permukaan &amp; Rawa'!N46-'Rekap DI'!H47</f>
        <v>1</v>
      </c>
      <c r="K47" s="47">
        <f>'Detail Permukaan &amp; Rawa'!O46-'Rekap DI'!I47</f>
        <v>140</v>
      </c>
      <c r="L47" s="47">
        <v>2</v>
      </c>
      <c r="M47" s="47">
        <v>1295</v>
      </c>
      <c r="N47" s="47">
        <f>'Detail Permukaan &amp; Rawa'!T46-'Rekap DI'!L47</f>
        <v>170</v>
      </c>
      <c r="O47" s="47">
        <f>'Detail Permukaan &amp; Rawa'!U46-'Rekap DI'!M47</f>
        <v>7326</v>
      </c>
      <c r="P47" s="70">
        <f t="shared" ref="P47:S53" si="7">L47+H47+D47</f>
        <v>2.5</v>
      </c>
      <c r="Q47" s="70">
        <f t="shared" si="7"/>
        <v>22717</v>
      </c>
      <c r="R47" s="70">
        <f t="shared" si="7"/>
        <v>173.5</v>
      </c>
      <c r="S47" s="71">
        <f t="shared" si="7"/>
        <v>14324</v>
      </c>
    </row>
    <row r="48" spans="1:19" x14ac:dyDescent="0.25">
      <c r="A48" s="58" t="s">
        <v>14</v>
      </c>
      <c r="B48" s="50">
        <v>36</v>
      </c>
      <c r="C48" s="49" t="s">
        <v>63</v>
      </c>
      <c r="D48" s="51">
        <v>0</v>
      </c>
      <c r="E48" s="47">
        <v>0</v>
      </c>
      <c r="F48" s="47">
        <f>'Detail Permukaan &amp; Rawa'!H47-'Rekap DI'!D48</f>
        <v>2</v>
      </c>
      <c r="G48" s="47">
        <f>'Detail Permukaan &amp; Rawa'!I47-'Rekap DI'!E48</f>
        <v>7168</v>
      </c>
      <c r="H48" s="47">
        <v>0</v>
      </c>
      <c r="I48" s="47">
        <v>0</v>
      </c>
      <c r="J48" s="47">
        <f>'Detail Permukaan &amp; Rawa'!N47-'Rekap DI'!H48</f>
        <v>2</v>
      </c>
      <c r="K48" s="47">
        <f>'Detail Permukaan &amp; Rawa'!O47-'Rekap DI'!I48</f>
        <v>991</v>
      </c>
      <c r="L48" s="47">
        <v>7</v>
      </c>
      <c r="M48" s="47">
        <v>2723</v>
      </c>
      <c r="N48" s="47">
        <f>'Detail Permukaan &amp; Rawa'!T47-'Rekap DI'!L48</f>
        <v>315</v>
      </c>
      <c r="O48" s="47">
        <f>'Detail Permukaan &amp; Rawa'!U47-'Rekap DI'!M48</f>
        <v>13760</v>
      </c>
      <c r="P48" s="70">
        <f t="shared" si="7"/>
        <v>7</v>
      </c>
      <c r="Q48" s="70">
        <f t="shared" si="7"/>
        <v>2723</v>
      </c>
      <c r="R48" s="70">
        <f t="shared" si="7"/>
        <v>319</v>
      </c>
      <c r="S48" s="71">
        <f t="shared" si="7"/>
        <v>21919</v>
      </c>
    </row>
    <row r="49" spans="1:19" x14ac:dyDescent="0.25">
      <c r="A49" s="58" t="s">
        <v>14</v>
      </c>
      <c r="B49" s="50">
        <v>37</v>
      </c>
      <c r="C49" s="49" t="s">
        <v>64</v>
      </c>
      <c r="D49" s="51">
        <v>0.5</v>
      </c>
      <c r="E49" s="47">
        <v>10431</v>
      </c>
      <c r="F49" s="47">
        <f>'Detail Permukaan &amp; Rawa'!H48-'Rekap DI'!D49</f>
        <v>1.5</v>
      </c>
      <c r="G49" s="47">
        <f>'Detail Permukaan &amp; Rawa'!I48-'Rekap DI'!E49</f>
        <v>9477</v>
      </c>
      <c r="H49" s="47">
        <v>0</v>
      </c>
      <c r="I49" s="47">
        <v>0</v>
      </c>
      <c r="J49" s="47">
        <f>'Detail Permukaan &amp; Rawa'!N48-'Rekap DI'!H49</f>
        <v>3</v>
      </c>
      <c r="K49" s="47">
        <f>'Detail Permukaan &amp; Rawa'!O48-'Rekap DI'!I49</f>
        <v>2840</v>
      </c>
      <c r="L49" s="47">
        <v>5</v>
      </c>
      <c r="M49" s="47">
        <v>1803</v>
      </c>
      <c r="N49" s="47">
        <f>'Detail Permukaan &amp; Rawa'!T48-'Rekap DI'!L49</f>
        <v>245</v>
      </c>
      <c r="O49" s="47">
        <f>'Detail Permukaan &amp; Rawa'!U48-'Rekap DI'!M49</f>
        <v>7667</v>
      </c>
      <c r="P49" s="70">
        <f t="shared" si="7"/>
        <v>5.5</v>
      </c>
      <c r="Q49" s="70">
        <f t="shared" si="7"/>
        <v>12234</v>
      </c>
      <c r="R49" s="70">
        <f t="shared" si="7"/>
        <v>249.5</v>
      </c>
      <c r="S49" s="71">
        <f t="shared" si="7"/>
        <v>19984</v>
      </c>
    </row>
    <row r="50" spans="1:19" x14ac:dyDescent="0.25">
      <c r="A50" s="58" t="s">
        <v>14</v>
      </c>
      <c r="B50" s="50">
        <v>38</v>
      </c>
      <c r="C50" s="49" t="s">
        <v>65</v>
      </c>
      <c r="D50" s="51">
        <v>2</v>
      </c>
      <c r="E50" s="47">
        <v>6457.8</v>
      </c>
      <c r="F50" s="47">
        <f>'Detail Permukaan &amp; Rawa'!H49-'Rekap DI'!D50</f>
        <v>2</v>
      </c>
      <c r="G50" s="47">
        <f>'Detail Permukaan &amp; Rawa'!I49-'Rekap DI'!E50</f>
        <v>1817.9999999999991</v>
      </c>
      <c r="H50" s="47">
        <v>0</v>
      </c>
      <c r="I50" s="47">
        <v>0</v>
      </c>
      <c r="J50" s="47">
        <f>'Detail Permukaan &amp; Rawa'!N49-'Rekap DI'!H50</f>
        <v>4</v>
      </c>
      <c r="K50" s="47">
        <f>'Detail Permukaan &amp; Rawa'!O49-'Rekap DI'!I50</f>
        <v>5477</v>
      </c>
      <c r="L50" s="47">
        <v>5</v>
      </c>
      <c r="M50" s="47">
        <v>1301</v>
      </c>
      <c r="N50" s="47">
        <f>'Detail Permukaan &amp; Rawa'!T49-'Rekap DI'!L50</f>
        <v>334</v>
      </c>
      <c r="O50" s="47">
        <f>'Detail Permukaan &amp; Rawa'!U49-'Rekap DI'!M50</f>
        <v>12517</v>
      </c>
      <c r="P50" s="70">
        <f t="shared" si="7"/>
        <v>7</v>
      </c>
      <c r="Q50" s="70">
        <f t="shared" si="7"/>
        <v>7758.8</v>
      </c>
      <c r="R50" s="70">
        <f t="shared" si="7"/>
        <v>340</v>
      </c>
      <c r="S50" s="71">
        <f t="shared" si="7"/>
        <v>19812</v>
      </c>
    </row>
    <row r="51" spans="1:19" x14ac:dyDescent="0.25">
      <c r="A51" s="58" t="s">
        <v>14</v>
      </c>
      <c r="B51" s="50">
        <v>39</v>
      </c>
      <c r="C51" s="49" t="s">
        <v>66</v>
      </c>
      <c r="D51" s="51">
        <v>2</v>
      </c>
      <c r="E51" s="47">
        <v>8527.5390000000007</v>
      </c>
      <c r="F51" s="47">
        <f>'Detail Permukaan &amp; Rawa'!H50-'Rekap DI'!D51</f>
        <v>1</v>
      </c>
      <c r="G51" s="47">
        <f>'Detail Permukaan &amp; Rawa'!I50-'Rekap DI'!E51</f>
        <v>9348</v>
      </c>
      <c r="H51" s="47">
        <v>0</v>
      </c>
      <c r="I51" s="47">
        <v>0</v>
      </c>
      <c r="J51" s="47">
        <f>'Detail Permukaan &amp; Rawa'!N50-'Rekap DI'!H51</f>
        <v>1</v>
      </c>
      <c r="K51" s="47">
        <f>'Detail Permukaan &amp; Rawa'!O50-'Rekap DI'!I51</f>
        <v>1536</v>
      </c>
      <c r="L51" s="47">
        <v>13</v>
      </c>
      <c r="M51" s="47">
        <v>5549.8600000000006</v>
      </c>
      <c r="N51" s="47">
        <f>'Detail Permukaan &amp; Rawa'!T50-'Rekap DI'!L51</f>
        <v>314</v>
      </c>
      <c r="O51" s="47">
        <f>'Detail Permukaan &amp; Rawa'!U50-'Rekap DI'!M51</f>
        <v>15414.962000000003</v>
      </c>
      <c r="P51" s="70">
        <f t="shared" si="7"/>
        <v>15</v>
      </c>
      <c r="Q51" s="70">
        <f t="shared" si="7"/>
        <v>14077.399000000001</v>
      </c>
      <c r="R51" s="70">
        <f t="shared" si="7"/>
        <v>316</v>
      </c>
      <c r="S51" s="71">
        <f t="shared" si="7"/>
        <v>26298.962000000003</v>
      </c>
    </row>
    <row r="52" spans="1:19" x14ac:dyDescent="0.25">
      <c r="A52" s="58" t="s">
        <v>14</v>
      </c>
      <c r="B52" s="50">
        <v>40</v>
      </c>
      <c r="C52" s="49" t="s">
        <v>67</v>
      </c>
      <c r="D52" s="51">
        <v>0</v>
      </c>
      <c r="E52" s="47">
        <v>0</v>
      </c>
      <c r="F52" s="47">
        <f>'Detail Permukaan &amp; Rawa'!H51-'Rekap DI'!D52</f>
        <v>2</v>
      </c>
      <c r="G52" s="47">
        <f>'Detail Permukaan &amp; Rawa'!I51-'Rekap DI'!E52</f>
        <v>6578</v>
      </c>
      <c r="H52" s="47">
        <v>0</v>
      </c>
      <c r="I52" s="47">
        <v>0</v>
      </c>
      <c r="J52" s="47">
        <f>'Detail Permukaan &amp; Rawa'!N51-'Rekap DI'!H52</f>
        <v>10</v>
      </c>
      <c r="K52" s="47">
        <f>'Detail Permukaan &amp; Rawa'!O51-'Rekap DI'!I52</f>
        <v>5084</v>
      </c>
      <c r="L52" s="47">
        <v>7</v>
      </c>
      <c r="M52" s="47">
        <v>3104.8850000000002</v>
      </c>
      <c r="N52" s="47">
        <f>'Detail Permukaan &amp; Rawa'!T51-'Rekap DI'!L52</f>
        <v>566</v>
      </c>
      <c r="O52" s="47">
        <f>'Detail Permukaan &amp; Rawa'!U51-'Rekap DI'!M52</f>
        <v>20610.717000000004</v>
      </c>
      <c r="P52" s="70">
        <f t="shared" si="7"/>
        <v>7</v>
      </c>
      <c r="Q52" s="70">
        <f t="shared" si="7"/>
        <v>3104.8850000000002</v>
      </c>
      <c r="R52" s="70">
        <f t="shared" si="7"/>
        <v>578</v>
      </c>
      <c r="S52" s="71">
        <f t="shared" si="7"/>
        <v>32272.717000000004</v>
      </c>
    </row>
    <row r="53" spans="1:19" x14ac:dyDescent="0.25">
      <c r="A53" s="58" t="s">
        <v>14</v>
      </c>
      <c r="B53" s="50">
        <v>41</v>
      </c>
      <c r="C53" s="49" t="s">
        <v>68</v>
      </c>
      <c r="D53" s="51">
        <v>1</v>
      </c>
      <c r="E53" s="47">
        <v>22351</v>
      </c>
      <c r="F53" s="47">
        <f>'Detail Permukaan &amp; Rawa'!H52-'Rekap DI'!D53</f>
        <v>2</v>
      </c>
      <c r="G53" s="47">
        <f>'Detail Permukaan &amp; Rawa'!I52-'Rekap DI'!E53</f>
        <v>16790</v>
      </c>
      <c r="H53" s="47">
        <v>0</v>
      </c>
      <c r="I53" s="47">
        <v>0</v>
      </c>
      <c r="J53" s="47">
        <f>'Detail Permukaan &amp; Rawa'!N52-'Rekap DI'!H53</f>
        <v>3</v>
      </c>
      <c r="K53" s="47">
        <f>'Detail Permukaan &amp; Rawa'!O52-'Rekap DI'!I53</f>
        <v>2923</v>
      </c>
      <c r="L53" s="47">
        <v>13</v>
      </c>
      <c r="M53" s="47">
        <v>4836</v>
      </c>
      <c r="N53" s="47">
        <f>'Detail Permukaan &amp; Rawa'!T52-'Rekap DI'!L53</f>
        <v>689</v>
      </c>
      <c r="O53" s="47">
        <f>'Detail Permukaan &amp; Rawa'!U52-'Rekap DI'!M53</f>
        <v>16909</v>
      </c>
      <c r="P53" s="70">
        <f t="shared" si="7"/>
        <v>14</v>
      </c>
      <c r="Q53" s="70">
        <f t="shared" si="7"/>
        <v>27187</v>
      </c>
      <c r="R53" s="70">
        <f t="shared" si="7"/>
        <v>694</v>
      </c>
      <c r="S53" s="71">
        <f t="shared" si="7"/>
        <v>36622</v>
      </c>
    </row>
    <row r="54" spans="1:19" x14ac:dyDescent="0.25">
      <c r="A54" s="64"/>
      <c r="B54" s="65"/>
      <c r="C54" s="66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72"/>
      <c r="Q54" s="72"/>
      <c r="R54" s="72"/>
      <c r="S54" s="73"/>
    </row>
    <row r="55" spans="1:19" x14ac:dyDescent="0.25">
      <c r="A55" s="58" t="s">
        <v>15</v>
      </c>
      <c r="B55" s="50">
        <v>42</v>
      </c>
      <c r="C55" s="49" t="s">
        <v>69</v>
      </c>
      <c r="D55" s="51">
        <v>0</v>
      </c>
      <c r="E55" s="47">
        <v>0</v>
      </c>
      <c r="F55" s="47">
        <f>'Detail Permukaan &amp; Rawa'!H54-'Rekap DI'!D55</f>
        <v>1</v>
      </c>
      <c r="G55" s="47">
        <f>'Detail Permukaan &amp; Rawa'!I54-'Rekap DI'!E55</f>
        <v>16688</v>
      </c>
      <c r="H55" s="47">
        <v>1</v>
      </c>
      <c r="I55" s="47">
        <v>1347</v>
      </c>
      <c r="J55" s="47">
        <f>'Detail Permukaan &amp; Rawa'!N54-'Rekap DI'!H55</f>
        <v>2</v>
      </c>
      <c r="K55" s="47">
        <f>'Detail Permukaan &amp; Rawa'!O54-'Rekap DI'!I55</f>
        <v>2877</v>
      </c>
      <c r="L55" s="47">
        <v>5</v>
      </c>
      <c r="M55" s="47">
        <v>2445</v>
      </c>
      <c r="N55" s="47">
        <f>'Detail Permukaan &amp; Rawa'!T54-'Rekap DI'!L55</f>
        <v>19</v>
      </c>
      <c r="O55" s="47">
        <f>'Detail Permukaan &amp; Rawa'!U54-'Rekap DI'!M55</f>
        <v>1601</v>
      </c>
      <c r="P55" s="70">
        <f t="shared" ref="P55:P63" si="8">L55+H55+D55</f>
        <v>6</v>
      </c>
      <c r="Q55" s="70">
        <f t="shared" ref="Q55:Q63" si="9">M55+I55+E55</f>
        <v>3792</v>
      </c>
      <c r="R55" s="70">
        <f t="shared" ref="R55:R63" si="10">N55+J55+F55</f>
        <v>22</v>
      </c>
      <c r="S55" s="71">
        <f t="shared" ref="S55:S63" si="11">O55+K55+G55</f>
        <v>21166</v>
      </c>
    </row>
    <row r="56" spans="1:19" x14ac:dyDescent="0.25">
      <c r="A56" s="58" t="s">
        <v>15</v>
      </c>
      <c r="B56" s="50">
        <v>43</v>
      </c>
      <c r="C56" s="49" t="s">
        <v>70</v>
      </c>
      <c r="D56" s="51">
        <v>0</v>
      </c>
      <c r="E56" s="47">
        <v>0</v>
      </c>
      <c r="F56" s="47">
        <f>'Detail Permukaan &amp; Rawa'!H55-'Rekap DI'!D56</f>
        <v>3</v>
      </c>
      <c r="G56" s="47">
        <f>'Detail Permukaan &amp; Rawa'!I55-'Rekap DI'!E56</f>
        <v>7785</v>
      </c>
      <c r="H56" s="47">
        <v>1</v>
      </c>
      <c r="I56" s="47">
        <v>1436</v>
      </c>
      <c r="J56" s="47">
        <f>'Detail Permukaan &amp; Rawa'!N55-'Rekap DI'!H56</f>
        <v>16</v>
      </c>
      <c r="K56" s="47">
        <f>'Detail Permukaan &amp; Rawa'!O55-'Rekap DI'!I56</f>
        <v>11155</v>
      </c>
      <c r="L56" s="47">
        <v>12</v>
      </c>
      <c r="M56" s="47">
        <v>5360</v>
      </c>
      <c r="N56" s="47">
        <f>'Detail Permukaan &amp; Rawa'!T55-'Rekap DI'!L56</f>
        <v>383</v>
      </c>
      <c r="O56" s="47">
        <f>'Detail Permukaan &amp; Rawa'!U55-'Rekap DI'!M56</f>
        <v>18680</v>
      </c>
      <c r="P56" s="70">
        <f t="shared" si="8"/>
        <v>13</v>
      </c>
      <c r="Q56" s="70">
        <f t="shared" si="9"/>
        <v>6796</v>
      </c>
      <c r="R56" s="70">
        <f t="shared" si="10"/>
        <v>402</v>
      </c>
      <c r="S56" s="71">
        <f t="shared" si="11"/>
        <v>37620</v>
      </c>
    </row>
    <row r="57" spans="1:19" x14ac:dyDescent="0.25">
      <c r="A57" s="58" t="s">
        <v>15</v>
      </c>
      <c r="B57" s="50">
        <v>44</v>
      </c>
      <c r="C57" s="49" t="s">
        <v>71</v>
      </c>
      <c r="D57" s="51">
        <v>0</v>
      </c>
      <c r="E57" s="47">
        <v>0</v>
      </c>
      <c r="F57" s="47">
        <f>'Detail Permukaan &amp; Rawa'!H56-'Rekap DI'!D57</f>
        <v>3</v>
      </c>
      <c r="G57" s="47">
        <f>'Detail Permukaan &amp; Rawa'!I56-'Rekap DI'!E57</f>
        <v>23331</v>
      </c>
      <c r="H57" s="47">
        <v>1</v>
      </c>
      <c r="I57" s="47">
        <v>1779</v>
      </c>
      <c r="J57" s="47">
        <f>'Detail Permukaan &amp; Rawa'!N56-'Rekap DI'!H57</f>
        <v>6</v>
      </c>
      <c r="K57" s="47">
        <f>'Detail Permukaan &amp; Rawa'!O56-'Rekap DI'!I57</f>
        <v>7917</v>
      </c>
      <c r="L57" s="47">
        <v>15</v>
      </c>
      <c r="M57" s="47">
        <v>7231</v>
      </c>
      <c r="N57" s="47">
        <f>'Detail Permukaan &amp; Rawa'!T56-'Rekap DI'!L57</f>
        <v>14</v>
      </c>
      <c r="O57" s="47">
        <f>'Detail Permukaan &amp; Rawa'!U56-'Rekap DI'!M57</f>
        <v>2612</v>
      </c>
      <c r="P57" s="70">
        <f t="shared" si="8"/>
        <v>16</v>
      </c>
      <c r="Q57" s="70">
        <f t="shared" si="9"/>
        <v>9010</v>
      </c>
      <c r="R57" s="70">
        <f t="shared" si="10"/>
        <v>23</v>
      </c>
      <c r="S57" s="71">
        <f t="shared" si="11"/>
        <v>33860</v>
      </c>
    </row>
    <row r="58" spans="1:19" x14ac:dyDescent="0.25">
      <c r="A58" s="58" t="s">
        <v>15</v>
      </c>
      <c r="B58" s="50">
        <v>45</v>
      </c>
      <c r="C58" s="49" t="s">
        <v>72</v>
      </c>
      <c r="D58" s="51">
        <v>1</v>
      </c>
      <c r="E58" s="47">
        <v>21506</v>
      </c>
      <c r="F58" s="47">
        <f>'Detail Permukaan &amp; Rawa'!H57-'Rekap DI'!D58</f>
        <v>1</v>
      </c>
      <c r="G58" s="47">
        <f>'Detail Permukaan &amp; Rawa'!I57-'Rekap DI'!E58</f>
        <v>-12327</v>
      </c>
      <c r="H58" s="47">
        <v>1</v>
      </c>
      <c r="I58" s="47">
        <v>1637</v>
      </c>
      <c r="J58" s="47">
        <f>'Detail Permukaan &amp; Rawa'!N57-'Rekap DI'!H58</f>
        <v>12</v>
      </c>
      <c r="K58" s="47">
        <f>'Detail Permukaan &amp; Rawa'!O57-'Rekap DI'!I58</f>
        <v>2974</v>
      </c>
      <c r="L58" s="47">
        <v>14</v>
      </c>
      <c r="M58" s="47">
        <v>5372</v>
      </c>
      <c r="N58" s="47">
        <f>'Detail Permukaan &amp; Rawa'!T57-'Rekap DI'!L58</f>
        <v>621</v>
      </c>
      <c r="O58" s="47">
        <f>'Detail Permukaan &amp; Rawa'!U57-'Rekap DI'!M58</f>
        <v>29412</v>
      </c>
      <c r="P58" s="70">
        <f t="shared" si="8"/>
        <v>16</v>
      </c>
      <c r="Q58" s="70">
        <f t="shared" si="9"/>
        <v>28515</v>
      </c>
      <c r="R58" s="70">
        <f t="shared" si="10"/>
        <v>634</v>
      </c>
      <c r="S58" s="71">
        <f t="shared" si="11"/>
        <v>20059</v>
      </c>
    </row>
    <row r="59" spans="1:19" x14ac:dyDescent="0.25">
      <c r="A59" s="58" t="s">
        <v>15</v>
      </c>
      <c r="B59" s="50">
        <v>46</v>
      </c>
      <c r="C59" s="49" t="s">
        <v>73</v>
      </c>
      <c r="D59" s="51">
        <v>1</v>
      </c>
      <c r="E59" s="47">
        <v>10860</v>
      </c>
      <c r="F59" s="47">
        <f>'Detail Permukaan &amp; Rawa'!H58-'Rekap DI'!D59</f>
        <v>2</v>
      </c>
      <c r="G59" s="47">
        <f>'Detail Permukaan &amp; Rawa'!I58-'Rekap DI'!E59</f>
        <v>-5183</v>
      </c>
      <c r="H59" s="47">
        <v>1</v>
      </c>
      <c r="I59" s="47">
        <v>1884</v>
      </c>
      <c r="J59" s="47">
        <f>'Detail Permukaan &amp; Rawa'!N58-'Rekap DI'!H59</f>
        <v>13</v>
      </c>
      <c r="K59" s="47">
        <f>'Detail Permukaan &amp; Rawa'!O58-'Rekap DI'!I59</f>
        <v>10560</v>
      </c>
      <c r="L59" s="47">
        <v>5</v>
      </c>
      <c r="M59" s="47">
        <v>2403</v>
      </c>
      <c r="N59" s="47">
        <f>'Detail Permukaan &amp; Rawa'!T58-'Rekap DI'!L59</f>
        <v>329</v>
      </c>
      <c r="O59" s="47">
        <f>'Detail Permukaan &amp; Rawa'!U58-'Rekap DI'!M59</f>
        <v>8929</v>
      </c>
      <c r="P59" s="70">
        <f t="shared" si="8"/>
        <v>7</v>
      </c>
      <c r="Q59" s="70">
        <f t="shared" si="9"/>
        <v>15147</v>
      </c>
      <c r="R59" s="70">
        <f t="shared" si="10"/>
        <v>344</v>
      </c>
      <c r="S59" s="71">
        <f t="shared" si="11"/>
        <v>14306</v>
      </c>
    </row>
    <row r="60" spans="1:19" x14ac:dyDescent="0.25">
      <c r="A60" s="58" t="s">
        <v>15</v>
      </c>
      <c r="B60" s="50">
        <v>47</v>
      </c>
      <c r="C60" s="49" t="s">
        <v>74</v>
      </c>
      <c r="D60" s="51">
        <v>0.5</v>
      </c>
      <c r="E60" s="47">
        <v>887</v>
      </c>
      <c r="F60" s="47">
        <f>'Detail Permukaan &amp; Rawa'!H59-'Rekap DI'!D60</f>
        <v>1.5</v>
      </c>
      <c r="G60" s="47">
        <f>'Detail Permukaan &amp; Rawa'!I59-'Rekap DI'!E60</f>
        <v>4342</v>
      </c>
      <c r="H60" s="47">
        <v>1</v>
      </c>
      <c r="I60" s="47">
        <v>1262</v>
      </c>
      <c r="J60" s="47">
        <f>'Detail Permukaan &amp; Rawa'!N59-'Rekap DI'!H60</f>
        <v>4</v>
      </c>
      <c r="K60" s="47">
        <f>'Detail Permukaan &amp; Rawa'!O59-'Rekap DI'!I60</f>
        <v>5969</v>
      </c>
      <c r="L60" s="47">
        <v>9</v>
      </c>
      <c r="M60" s="47">
        <v>4975</v>
      </c>
      <c r="N60" s="47">
        <f>'Detail Permukaan &amp; Rawa'!T59-'Rekap DI'!L60</f>
        <v>320</v>
      </c>
      <c r="O60" s="47">
        <f>'Detail Permukaan &amp; Rawa'!U59-'Rekap DI'!M60</f>
        <v>22604</v>
      </c>
      <c r="P60" s="70">
        <f t="shared" si="8"/>
        <v>10.5</v>
      </c>
      <c r="Q60" s="70">
        <f t="shared" si="9"/>
        <v>7124</v>
      </c>
      <c r="R60" s="70">
        <f t="shared" si="10"/>
        <v>325.5</v>
      </c>
      <c r="S60" s="71">
        <f t="shared" si="11"/>
        <v>32915</v>
      </c>
    </row>
    <row r="61" spans="1:19" x14ac:dyDescent="0.25">
      <c r="A61" s="58" t="s">
        <v>15</v>
      </c>
      <c r="B61" s="50">
        <v>48</v>
      </c>
      <c r="C61" s="49" t="s">
        <v>75</v>
      </c>
      <c r="D61" s="51">
        <v>0.5</v>
      </c>
      <c r="E61" s="47">
        <v>10897</v>
      </c>
      <c r="F61" s="47">
        <f>'Detail Permukaan &amp; Rawa'!H60-'Rekap DI'!D61</f>
        <v>3.5</v>
      </c>
      <c r="G61" s="47">
        <f>'Detail Permukaan &amp; Rawa'!I60-'Rekap DI'!E61</f>
        <v>29309</v>
      </c>
      <c r="H61" s="47">
        <v>2</v>
      </c>
      <c r="I61" s="47">
        <v>3770</v>
      </c>
      <c r="J61" s="47">
        <f>'Detail Permukaan &amp; Rawa'!N60-'Rekap DI'!H61</f>
        <v>8</v>
      </c>
      <c r="K61" s="47">
        <f>'Detail Permukaan &amp; Rawa'!O60-'Rekap DI'!I61</f>
        <v>10353</v>
      </c>
      <c r="L61" s="47">
        <v>9</v>
      </c>
      <c r="M61" s="47">
        <v>2544</v>
      </c>
      <c r="N61" s="47">
        <f>'Detail Permukaan &amp; Rawa'!T60-'Rekap DI'!L61</f>
        <v>439</v>
      </c>
      <c r="O61" s="47">
        <f>'Detail Permukaan &amp; Rawa'!U60-'Rekap DI'!M61</f>
        <v>30957</v>
      </c>
      <c r="P61" s="70">
        <f t="shared" si="8"/>
        <v>11.5</v>
      </c>
      <c r="Q61" s="70">
        <f t="shared" si="9"/>
        <v>17211</v>
      </c>
      <c r="R61" s="70">
        <f t="shared" si="10"/>
        <v>450.5</v>
      </c>
      <c r="S61" s="71">
        <f t="shared" si="11"/>
        <v>70619</v>
      </c>
    </row>
    <row r="62" spans="1:19" x14ac:dyDescent="0.25">
      <c r="A62" s="58" t="s">
        <v>15</v>
      </c>
      <c r="B62" s="50">
        <v>49</v>
      </c>
      <c r="C62" s="49" t="s">
        <v>76</v>
      </c>
      <c r="D62" s="51">
        <v>1</v>
      </c>
      <c r="E62" s="47">
        <v>31553</v>
      </c>
      <c r="F62" s="47">
        <f>'Detail Permukaan &amp; Rawa'!H61-'Rekap DI'!D62</f>
        <v>2</v>
      </c>
      <c r="G62" s="47">
        <f>'Detail Permukaan &amp; Rawa'!I61-'Rekap DI'!E62</f>
        <v>409</v>
      </c>
      <c r="H62" s="47">
        <v>1</v>
      </c>
      <c r="I62" s="47">
        <v>1184</v>
      </c>
      <c r="J62" s="47">
        <f>'Detail Permukaan &amp; Rawa'!N61-'Rekap DI'!H62</f>
        <v>6</v>
      </c>
      <c r="K62" s="47">
        <f>'Detail Permukaan &amp; Rawa'!O61-'Rekap DI'!I62</f>
        <v>2235</v>
      </c>
      <c r="L62" s="47">
        <v>7</v>
      </c>
      <c r="M62" s="47">
        <v>3196</v>
      </c>
      <c r="N62" s="47">
        <f>'Detail Permukaan &amp; Rawa'!T61-'Rekap DI'!L62</f>
        <v>189</v>
      </c>
      <c r="O62" s="47">
        <f>'Detail Permukaan &amp; Rawa'!U61-'Rekap DI'!M62</f>
        <v>9452</v>
      </c>
      <c r="P62" s="70">
        <f t="shared" si="8"/>
        <v>9</v>
      </c>
      <c r="Q62" s="70">
        <f t="shared" si="9"/>
        <v>35933</v>
      </c>
      <c r="R62" s="70">
        <f t="shared" si="10"/>
        <v>197</v>
      </c>
      <c r="S62" s="71">
        <f t="shared" si="11"/>
        <v>12096</v>
      </c>
    </row>
    <row r="63" spans="1:19" x14ac:dyDescent="0.25">
      <c r="A63" s="59" t="s">
        <v>15</v>
      </c>
      <c r="B63" s="50">
        <v>50</v>
      </c>
      <c r="C63" s="53" t="s">
        <v>16</v>
      </c>
      <c r="D63" s="54">
        <v>0</v>
      </c>
      <c r="E63" s="47">
        <v>0</v>
      </c>
      <c r="F63" s="47">
        <f>'Detail Permukaan &amp; Rawa'!H62-'Rekap DI'!D63</f>
        <v>1</v>
      </c>
      <c r="G63" s="47">
        <f>'Detail Permukaan &amp; Rawa'!I62-'Rekap DI'!E63</f>
        <v>4964</v>
      </c>
      <c r="H63" s="47">
        <v>0</v>
      </c>
      <c r="I63" s="47">
        <v>0</v>
      </c>
      <c r="J63" s="47">
        <f>'Detail Permukaan &amp; Rawa'!N62-'Rekap DI'!H63</f>
        <v>4</v>
      </c>
      <c r="K63" s="47">
        <f>'Detail Permukaan &amp; Rawa'!O62-'Rekap DI'!I63</f>
        <v>6518</v>
      </c>
      <c r="L63" s="47">
        <v>8</v>
      </c>
      <c r="M63" s="47">
        <v>3829</v>
      </c>
      <c r="N63" s="47">
        <f>'Detail Permukaan &amp; Rawa'!T62-'Rekap DI'!L63</f>
        <v>161</v>
      </c>
      <c r="O63" s="47">
        <f>'Detail Permukaan &amp; Rawa'!U62-'Rekap DI'!M63</f>
        <v>13199</v>
      </c>
      <c r="P63" s="70">
        <f t="shared" si="8"/>
        <v>8</v>
      </c>
      <c r="Q63" s="70">
        <f t="shared" si="9"/>
        <v>3829</v>
      </c>
      <c r="R63" s="70">
        <f t="shared" si="10"/>
        <v>166</v>
      </c>
      <c r="S63" s="71">
        <f t="shared" si="11"/>
        <v>24681</v>
      </c>
    </row>
    <row r="64" spans="1:19" x14ac:dyDescent="0.25">
      <c r="A64" s="64"/>
      <c r="B64" s="65"/>
      <c r="C64" s="66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72"/>
      <c r="Q64" s="72"/>
      <c r="R64" s="72"/>
      <c r="S64" s="73"/>
    </row>
    <row r="65" spans="1:19" x14ac:dyDescent="0.25">
      <c r="A65" s="58" t="s">
        <v>17</v>
      </c>
      <c r="B65" s="50">
        <v>51</v>
      </c>
      <c r="C65" s="49" t="s">
        <v>77</v>
      </c>
      <c r="D65" s="51">
        <v>0</v>
      </c>
      <c r="E65" s="47">
        <v>0</v>
      </c>
      <c r="F65" s="47">
        <f>'Detail Permukaan &amp; Rawa'!H64-'Rekap DI'!D65</f>
        <v>6</v>
      </c>
      <c r="G65" s="47">
        <f>'Detail Permukaan &amp; Rawa'!I64-'Rekap DI'!E65</f>
        <v>25720</v>
      </c>
      <c r="H65" s="47">
        <v>1</v>
      </c>
      <c r="I65" s="47">
        <v>1650</v>
      </c>
      <c r="J65" s="47">
        <f>'Detail Permukaan &amp; Rawa'!N64-'Rekap DI'!H65</f>
        <v>5</v>
      </c>
      <c r="K65" s="47">
        <f>'Detail Permukaan &amp; Rawa'!O64-'Rekap DI'!I65</f>
        <v>7850</v>
      </c>
      <c r="L65" s="47">
        <v>4</v>
      </c>
      <c r="M65" s="47">
        <v>1535</v>
      </c>
      <c r="N65" s="47">
        <f>'Detail Permukaan &amp; Rawa'!T64-'Rekap DI'!L65</f>
        <v>78</v>
      </c>
      <c r="O65" s="47">
        <f>'Detail Permukaan &amp; Rawa'!U64-'Rekap DI'!M65</f>
        <v>9803</v>
      </c>
      <c r="P65" s="70">
        <f t="shared" ref="P65:S68" si="12">L65+H65+D65</f>
        <v>5</v>
      </c>
      <c r="Q65" s="70">
        <f t="shared" si="12"/>
        <v>3185</v>
      </c>
      <c r="R65" s="70">
        <f t="shared" si="12"/>
        <v>89</v>
      </c>
      <c r="S65" s="71">
        <f t="shared" si="12"/>
        <v>43373</v>
      </c>
    </row>
    <row r="66" spans="1:19" x14ac:dyDescent="0.25">
      <c r="A66" s="58" t="s">
        <v>17</v>
      </c>
      <c r="B66" s="50">
        <v>52</v>
      </c>
      <c r="C66" s="49" t="s">
        <v>78</v>
      </c>
      <c r="D66" s="51">
        <v>0</v>
      </c>
      <c r="E66" s="47">
        <v>0</v>
      </c>
      <c r="F66" s="47">
        <f>'Detail Permukaan &amp; Rawa'!H65-'Rekap DI'!D66</f>
        <v>3</v>
      </c>
      <c r="G66" s="47">
        <f>'Detail Permukaan &amp; Rawa'!I65-'Rekap DI'!E66</f>
        <v>12688</v>
      </c>
      <c r="H66" s="47">
        <v>1</v>
      </c>
      <c r="I66" s="47">
        <v>2055</v>
      </c>
      <c r="J66" s="47">
        <f>'Detail Permukaan &amp; Rawa'!N65-'Rekap DI'!H66</f>
        <v>8</v>
      </c>
      <c r="K66" s="47">
        <f>'Detail Permukaan &amp; Rawa'!O65-'Rekap DI'!I66</f>
        <v>13504.993457334465</v>
      </c>
      <c r="L66" s="47">
        <v>6</v>
      </c>
      <c r="M66" s="47">
        <v>2774</v>
      </c>
      <c r="N66" s="47">
        <f>'Detail Permukaan &amp; Rawa'!T65-'Rekap DI'!L66</f>
        <v>65</v>
      </c>
      <c r="O66" s="47">
        <f>'Detail Permukaan &amp; Rawa'!U65-'Rekap DI'!M66</f>
        <v>12402.591550947975</v>
      </c>
      <c r="P66" s="70">
        <f t="shared" si="12"/>
        <v>7</v>
      </c>
      <c r="Q66" s="70">
        <f t="shared" si="12"/>
        <v>4829</v>
      </c>
      <c r="R66" s="70">
        <f t="shared" si="12"/>
        <v>76</v>
      </c>
      <c r="S66" s="71">
        <f t="shared" si="12"/>
        <v>38595.58500828244</v>
      </c>
    </row>
    <row r="67" spans="1:19" x14ac:dyDescent="0.25">
      <c r="A67" s="58" t="s">
        <v>17</v>
      </c>
      <c r="B67" s="50">
        <v>53</v>
      </c>
      <c r="C67" s="49" t="s">
        <v>79</v>
      </c>
      <c r="D67" s="51">
        <v>1</v>
      </c>
      <c r="E67" s="47">
        <v>4900</v>
      </c>
      <c r="F67" s="47">
        <f>'Detail Permukaan &amp; Rawa'!H66-'Rekap DI'!D67</f>
        <v>7</v>
      </c>
      <c r="G67" s="47">
        <f>'Detail Permukaan &amp; Rawa'!I66-'Rekap DI'!E67</f>
        <v>25175</v>
      </c>
      <c r="H67" s="47">
        <v>1</v>
      </c>
      <c r="I67" s="47">
        <v>1200</v>
      </c>
      <c r="J67" s="47">
        <f>'Detail Permukaan &amp; Rawa'!N66-'Rekap DI'!H67</f>
        <v>9</v>
      </c>
      <c r="K67" s="47">
        <f>'Detail Permukaan &amp; Rawa'!O66-'Rekap DI'!I67</f>
        <v>14042.838</v>
      </c>
      <c r="L67" s="47">
        <v>6</v>
      </c>
      <c r="M67" s="47">
        <v>1960</v>
      </c>
      <c r="N67" s="47">
        <f>'Detail Permukaan &amp; Rawa'!T66-'Rekap DI'!L67</f>
        <v>96</v>
      </c>
      <c r="O67" s="47">
        <f>'Detail Permukaan &amp; Rawa'!U66-'Rekap DI'!M67</f>
        <v>26855.54</v>
      </c>
      <c r="P67" s="70">
        <f t="shared" si="12"/>
        <v>8</v>
      </c>
      <c r="Q67" s="70">
        <f t="shared" si="12"/>
        <v>8060</v>
      </c>
      <c r="R67" s="70">
        <f t="shared" si="12"/>
        <v>112</v>
      </c>
      <c r="S67" s="71">
        <f t="shared" si="12"/>
        <v>66073.377999999997</v>
      </c>
    </row>
    <row r="68" spans="1:19" x14ac:dyDescent="0.25">
      <c r="A68" s="58" t="s">
        <v>17</v>
      </c>
      <c r="B68" s="50">
        <v>54</v>
      </c>
      <c r="C68" s="49" t="s">
        <v>80</v>
      </c>
      <c r="D68" s="51">
        <v>0</v>
      </c>
      <c r="E68" s="47">
        <v>0</v>
      </c>
      <c r="F68" s="47">
        <f>'Detail Permukaan &amp; Rawa'!H67-'Rekap DI'!D68</f>
        <v>0</v>
      </c>
      <c r="G68" s="47">
        <f>'Detail Permukaan &amp; Rawa'!I67-'Rekap DI'!E68</f>
        <v>0</v>
      </c>
      <c r="H68" s="47">
        <v>1</v>
      </c>
      <c r="I68" s="47">
        <v>1363</v>
      </c>
      <c r="J68" s="47">
        <f>'Detail Permukaan &amp; Rawa'!N67-'Rekap DI'!H68</f>
        <v>5</v>
      </c>
      <c r="K68" s="47">
        <f>'Detail Permukaan &amp; Rawa'!O67-'Rekap DI'!I68</f>
        <v>5917.7929999999997</v>
      </c>
      <c r="L68" s="47">
        <v>6</v>
      </c>
      <c r="M68" s="47">
        <v>2380</v>
      </c>
      <c r="N68" s="47">
        <f>'Detail Permukaan &amp; Rawa'!T67-'Rekap DI'!L68</f>
        <v>28</v>
      </c>
      <c r="O68" s="47">
        <f>'Detail Permukaan &amp; Rawa'!U67-'Rekap DI'!M68</f>
        <v>10031.088</v>
      </c>
      <c r="P68" s="70">
        <f t="shared" si="12"/>
        <v>7</v>
      </c>
      <c r="Q68" s="70">
        <f t="shared" si="12"/>
        <v>3743</v>
      </c>
      <c r="R68" s="70">
        <f t="shared" si="12"/>
        <v>33</v>
      </c>
      <c r="S68" s="71">
        <f t="shared" si="12"/>
        <v>15948.880999999999</v>
      </c>
    </row>
    <row r="69" spans="1:19" x14ac:dyDescent="0.25">
      <c r="A69" s="64"/>
      <c r="B69" s="65"/>
      <c r="C69" s="66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72"/>
      <c r="Q69" s="72"/>
      <c r="R69" s="72"/>
      <c r="S69" s="73"/>
    </row>
    <row r="70" spans="1:19" x14ac:dyDescent="0.25">
      <c r="A70" s="58" t="s">
        <v>18</v>
      </c>
      <c r="B70" s="50">
        <v>55</v>
      </c>
      <c r="C70" s="49" t="s">
        <v>81</v>
      </c>
      <c r="D70" s="51">
        <v>0</v>
      </c>
      <c r="E70" s="47">
        <v>0</v>
      </c>
      <c r="F70" s="47">
        <f>'Detail Permukaan &amp; Rawa'!H69-'Rekap DI'!D70</f>
        <v>1</v>
      </c>
      <c r="G70" s="47">
        <f>'Detail Permukaan &amp; Rawa'!I69-'Rekap DI'!E70</f>
        <v>5692</v>
      </c>
      <c r="H70" s="47">
        <v>3</v>
      </c>
      <c r="I70" s="47">
        <v>4101</v>
      </c>
      <c r="J70" s="47">
        <f>'Detail Permukaan &amp; Rawa'!N69-'Rekap DI'!H70</f>
        <v>2</v>
      </c>
      <c r="K70" s="47">
        <f>'Detail Permukaan &amp; Rawa'!O69-'Rekap DI'!I70</f>
        <v>2856</v>
      </c>
      <c r="L70" s="47">
        <v>9</v>
      </c>
      <c r="M70" s="47">
        <v>2855</v>
      </c>
      <c r="N70" s="47">
        <f>'Detail Permukaan &amp; Rawa'!T69-'Rekap DI'!L70</f>
        <v>102</v>
      </c>
      <c r="O70" s="47">
        <f>'Detail Permukaan &amp; Rawa'!U69-'Rekap DI'!M70</f>
        <v>11124</v>
      </c>
      <c r="P70" s="70">
        <f t="shared" ref="P70:S73" si="13">L70+H70+D70</f>
        <v>12</v>
      </c>
      <c r="Q70" s="70">
        <f t="shared" si="13"/>
        <v>6956</v>
      </c>
      <c r="R70" s="70">
        <f t="shared" si="13"/>
        <v>105</v>
      </c>
      <c r="S70" s="71">
        <f t="shared" si="13"/>
        <v>19672</v>
      </c>
    </row>
    <row r="71" spans="1:19" x14ac:dyDescent="0.25">
      <c r="A71" s="58" t="s">
        <v>18</v>
      </c>
      <c r="B71" s="50">
        <v>56</v>
      </c>
      <c r="C71" s="49" t="s">
        <v>82</v>
      </c>
      <c r="D71" s="51">
        <v>1</v>
      </c>
      <c r="E71" s="47">
        <v>3267</v>
      </c>
      <c r="F71" s="47">
        <f>'Detail Permukaan &amp; Rawa'!H70-'Rekap DI'!D71</f>
        <v>1</v>
      </c>
      <c r="G71" s="47">
        <f>'Detail Permukaan &amp; Rawa'!I70-'Rekap DI'!E71</f>
        <v>3205</v>
      </c>
      <c r="H71" s="47">
        <v>1</v>
      </c>
      <c r="I71" s="47">
        <v>2200</v>
      </c>
      <c r="J71" s="47">
        <f>'Detail Permukaan &amp; Rawa'!N70-'Rekap DI'!H71</f>
        <v>2</v>
      </c>
      <c r="K71" s="47">
        <f>'Detail Permukaan &amp; Rawa'!O70-'Rekap DI'!I71</f>
        <v>1258</v>
      </c>
      <c r="L71" s="47">
        <v>5</v>
      </c>
      <c r="M71" s="47">
        <v>3089</v>
      </c>
      <c r="N71" s="47">
        <f>'Detail Permukaan &amp; Rawa'!T70-'Rekap DI'!L71</f>
        <v>45</v>
      </c>
      <c r="O71" s="47">
        <f>'Detail Permukaan &amp; Rawa'!U70-'Rekap DI'!M71</f>
        <v>8719</v>
      </c>
      <c r="P71" s="70">
        <f t="shared" si="13"/>
        <v>7</v>
      </c>
      <c r="Q71" s="70">
        <f t="shared" si="13"/>
        <v>8556</v>
      </c>
      <c r="R71" s="70">
        <f t="shared" si="13"/>
        <v>48</v>
      </c>
      <c r="S71" s="71">
        <f t="shared" si="13"/>
        <v>13182</v>
      </c>
    </row>
    <row r="72" spans="1:19" x14ac:dyDescent="0.25">
      <c r="A72" s="58" t="s">
        <v>18</v>
      </c>
      <c r="B72" s="50">
        <v>57</v>
      </c>
      <c r="C72" s="49" t="s">
        <v>83</v>
      </c>
      <c r="D72" s="51">
        <v>1</v>
      </c>
      <c r="E72" s="47">
        <v>3450</v>
      </c>
      <c r="F72" s="47">
        <f>'Detail Permukaan &amp; Rawa'!H71-'Rekap DI'!D72</f>
        <v>12</v>
      </c>
      <c r="G72" s="47">
        <f>'Detail Permukaan &amp; Rawa'!I71-'Rekap DI'!E72</f>
        <v>53630</v>
      </c>
      <c r="H72" s="47">
        <v>1</v>
      </c>
      <c r="I72" s="47">
        <v>2500</v>
      </c>
      <c r="J72" s="47">
        <f>'Detail Permukaan &amp; Rawa'!N71-'Rekap DI'!H72</f>
        <v>16</v>
      </c>
      <c r="K72" s="47">
        <f>'Detail Permukaan &amp; Rawa'!O71-'Rekap DI'!I72</f>
        <v>21689</v>
      </c>
      <c r="L72" s="47">
        <v>5</v>
      </c>
      <c r="M72" s="47">
        <v>2990</v>
      </c>
      <c r="N72" s="47">
        <f>'Detail Permukaan &amp; Rawa'!T71-'Rekap DI'!L72</f>
        <v>94</v>
      </c>
      <c r="O72" s="47">
        <f>'Detail Permukaan &amp; Rawa'!U71-'Rekap DI'!M72</f>
        <v>26730</v>
      </c>
      <c r="P72" s="70">
        <f t="shared" si="13"/>
        <v>7</v>
      </c>
      <c r="Q72" s="70">
        <f t="shared" si="13"/>
        <v>8940</v>
      </c>
      <c r="R72" s="70">
        <f t="shared" si="13"/>
        <v>122</v>
      </c>
      <c r="S72" s="71">
        <f t="shared" si="13"/>
        <v>102049</v>
      </c>
    </row>
    <row r="73" spans="1:19" x14ac:dyDescent="0.25">
      <c r="A73" s="58" t="s">
        <v>18</v>
      </c>
      <c r="B73" s="50">
        <v>58</v>
      </c>
      <c r="C73" s="49" t="s">
        <v>84</v>
      </c>
      <c r="D73" s="51">
        <v>1</v>
      </c>
      <c r="E73" s="47">
        <v>3010</v>
      </c>
      <c r="F73" s="47">
        <f>'Detail Permukaan &amp; Rawa'!H72-'Rekap DI'!D73</f>
        <v>0</v>
      </c>
      <c r="G73" s="47">
        <f>'Detail Permukaan &amp; Rawa'!I72-'Rekap DI'!E73</f>
        <v>0</v>
      </c>
      <c r="H73" s="47">
        <v>1</v>
      </c>
      <c r="I73" s="47">
        <v>2000</v>
      </c>
      <c r="J73" s="47">
        <f>'Detail Permukaan &amp; Rawa'!N72-'Rekap DI'!H73</f>
        <v>0</v>
      </c>
      <c r="K73" s="47">
        <f>'Detail Permukaan &amp; Rawa'!O72-'Rekap DI'!I73</f>
        <v>0</v>
      </c>
      <c r="L73" s="47">
        <v>6</v>
      </c>
      <c r="M73" s="47">
        <v>3400</v>
      </c>
      <c r="N73" s="47">
        <f>'Detail Permukaan &amp; Rawa'!T72-'Rekap DI'!L73</f>
        <v>60</v>
      </c>
      <c r="O73" s="47">
        <f>'Detail Permukaan &amp; Rawa'!U72-'Rekap DI'!M73</f>
        <v>18438</v>
      </c>
      <c r="P73" s="70">
        <f t="shared" si="13"/>
        <v>8</v>
      </c>
      <c r="Q73" s="70">
        <f t="shared" si="13"/>
        <v>8410</v>
      </c>
      <c r="R73" s="70">
        <f t="shared" si="13"/>
        <v>60</v>
      </c>
      <c r="S73" s="71">
        <f t="shared" si="13"/>
        <v>18438</v>
      </c>
    </row>
    <row r="74" spans="1:19" x14ac:dyDescent="0.25">
      <c r="A74" s="64"/>
      <c r="B74" s="65"/>
      <c r="C74" s="66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72"/>
      <c r="Q74" s="72"/>
      <c r="R74" s="72"/>
      <c r="S74" s="73"/>
    </row>
    <row r="75" spans="1:19" x14ac:dyDescent="0.25">
      <c r="A75" s="58" t="s">
        <v>19</v>
      </c>
      <c r="B75" s="50">
        <v>59</v>
      </c>
      <c r="C75" s="49" t="s">
        <v>85</v>
      </c>
      <c r="D75" s="51">
        <v>0</v>
      </c>
      <c r="E75" s="47">
        <v>0</v>
      </c>
      <c r="F75" s="47">
        <f>'Detail Permukaan &amp; Rawa'!H74-'Rekap DI'!D75</f>
        <v>0</v>
      </c>
      <c r="G75" s="47">
        <f>'Detail Permukaan &amp; Rawa'!I74-'Rekap DI'!E75</f>
        <v>0</v>
      </c>
      <c r="H75" s="47">
        <v>1</v>
      </c>
      <c r="I75" s="47">
        <v>2059</v>
      </c>
      <c r="J75" s="47">
        <f>'Detail Permukaan &amp; Rawa'!N74-'Rekap DI'!H75</f>
        <v>0</v>
      </c>
      <c r="K75" s="47">
        <f>'Detail Permukaan &amp; Rawa'!O74-'Rekap DI'!I75</f>
        <v>0</v>
      </c>
      <c r="L75" s="47">
        <v>7</v>
      </c>
      <c r="M75" s="47">
        <v>2480</v>
      </c>
      <c r="N75" s="47">
        <f>'Detail Permukaan &amp; Rawa'!T74-'Rekap DI'!L75</f>
        <v>42</v>
      </c>
      <c r="O75" s="47">
        <f>'Detail Permukaan &amp; Rawa'!U74-'Rekap DI'!M75</f>
        <v>4074</v>
      </c>
      <c r="P75" s="70">
        <f t="shared" ref="P75:S76" si="14">L75+H75+D75</f>
        <v>8</v>
      </c>
      <c r="Q75" s="70">
        <f t="shared" si="14"/>
        <v>4539</v>
      </c>
      <c r="R75" s="70">
        <f t="shared" si="14"/>
        <v>42</v>
      </c>
      <c r="S75" s="71">
        <f t="shared" si="14"/>
        <v>4074</v>
      </c>
    </row>
    <row r="76" spans="1:19" x14ac:dyDescent="0.25">
      <c r="A76" s="58" t="s">
        <v>19</v>
      </c>
      <c r="B76" s="50">
        <v>60</v>
      </c>
      <c r="C76" s="49" t="s">
        <v>86</v>
      </c>
      <c r="D76" s="51">
        <v>2</v>
      </c>
      <c r="E76" s="47">
        <v>9201</v>
      </c>
      <c r="F76" s="47">
        <f>'Detail Permukaan &amp; Rawa'!H75-'Rekap DI'!D76</f>
        <v>1</v>
      </c>
      <c r="G76" s="47">
        <f>'Detail Permukaan &amp; Rawa'!I75-'Rekap DI'!E76</f>
        <v>7800</v>
      </c>
      <c r="H76" s="47">
        <v>2</v>
      </c>
      <c r="I76" s="47">
        <v>4333</v>
      </c>
      <c r="J76" s="47">
        <f>'Detail Permukaan &amp; Rawa'!N75-'Rekap DI'!H76</f>
        <v>1</v>
      </c>
      <c r="K76" s="47">
        <f>'Detail Permukaan &amp; Rawa'!O75-'Rekap DI'!I76</f>
        <v>1171</v>
      </c>
      <c r="L76" s="47">
        <v>12</v>
      </c>
      <c r="M76" s="47">
        <v>3469</v>
      </c>
      <c r="N76" s="47">
        <f>'Detail Permukaan &amp; Rawa'!T75-'Rekap DI'!L76</f>
        <v>58</v>
      </c>
      <c r="O76" s="47">
        <f>'Detail Permukaan &amp; Rawa'!U75-'Rekap DI'!M76</f>
        <v>6029</v>
      </c>
      <c r="P76" s="70">
        <f t="shared" si="14"/>
        <v>16</v>
      </c>
      <c r="Q76" s="70">
        <f t="shared" si="14"/>
        <v>17003</v>
      </c>
      <c r="R76" s="70">
        <f t="shared" si="14"/>
        <v>60</v>
      </c>
      <c r="S76" s="71">
        <f t="shared" si="14"/>
        <v>15000</v>
      </c>
    </row>
    <row r="77" spans="1:19" x14ac:dyDescent="0.25">
      <c r="A77" s="64"/>
      <c r="B77" s="65"/>
      <c r="C77" s="66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72"/>
      <c r="Q77" s="72"/>
      <c r="R77" s="72"/>
      <c r="S77" s="73"/>
    </row>
    <row r="78" spans="1:19" x14ac:dyDescent="0.25">
      <c r="A78" s="58" t="s">
        <v>20</v>
      </c>
      <c r="B78" s="50">
        <v>61</v>
      </c>
      <c r="C78" s="49" t="s">
        <v>87</v>
      </c>
      <c r="D78" s="51">
        <v>0</v>
      </c>
      <c r="E78" s="47">
        <v>0</v>
      </c>
      <c r="F78" s="47">
        <f>'Detail Permukaan &amp; Rawa'!H77-'Rekap DI'!D78</f>
        <v>1</v>
      </c>
      <c r="G78" s="47">
        <f>'Detail Permukaan &amp; Rawa'!I77-'Rekap DI'!E78</f>
        <v>5500</v>
      </c>
      <c r="H78" s="47">
        <v>1</v>
      </c>
      <c r="I78" s="47">
        <v>1419</v>
      </c>
      <c r="J78" s="47">
        <f>'Detail Permukaan &amp; Rawa'!N77-'Rekap DI'!H78</f>
        <v>2</v>
      </c>
      <c r="K78" s="47">
        <f>'Detail Permukaan &amp; Rawa'!O77-'Rekap DI'!I78</f>
        <v>2929</v>
      </c>
      <c r="L78" s="47">
        <v>5</v>
      </c>
      <c r="M78" s="47">
        <v>1678</v>
      </c>
      <c r="N78" s="47">
        <f>'Detail Permukaan &amp; Rawa'!T77-'Rekap DI'!L78</f>
        <v>48</v>
      </c>
      <c r="O78" s="47">
        <f>'Detail Permukaan &amp; Rawa'!U77-'Rekap DI'!M78</f>
        <v>7069.17</v>
      </c>
      <c r="P78" s="70">
        <f t="shared" ref="P78:S80" si="15">L78+H78+D78</f>
        <v>6</v>
      </c>
      <c r="Q78" s="70">
        <f t="shared" si="15"/>
        <v>3097</v>
      </c>
      <c r="R78" s="70">
        <f t="shared" si="15"/>
        <v>51</v>
      </c>
      <c r="S78" s="71">
        <f t="shared" si="15"/>
        <v>15498.17</v>
      </c>
    </row>
    <row r="79" spans="1:19" x14ac:dyDescent="0.25">
      <c r="A79" s="58" t="s">
        <v>20</v>
      </c>
      <c r="B79" s="50">
        <v>62</v>
      </c>
      <c r="C79" s="49" t="s">
        <v>88</v>
      </c>
      <c r="D79" s="51">
        <v>0</v>
      </c>
      <c r="E79" s="47">
        <v>0</v>
      </c>
      <c r="F79" s="47">
        <f>'Detail Permukaan &amp; Rawa'!H78-'Rekap DI'!D79</f>
        <v>1</v>
      </c>
      <c r="G79" s="47">
        <f>'Detail Permukaan &amp; Rawa'!I78-'Rekap DI'!E79</f>
        <v>5200</v>
      </c>
      <c r="H79" s="47">
        <v>1</v>
      </c>
      <c r="I79" s="47">
        <v>1136</v>
      </c>
      <c r="J79" s="47">
        <f>'Detail Permukaan &amp; Rawa'!N78-'Rekap DI'!H79</f>
        <v>3</v>
      </c>
      <c r="K79" s="47">
        <f>'Detail Permukaan &amp; Rawa'!O78-'Rekap DI'!I79</f>
        <v>4492</v>
      </c>
      <c r="L79" s="47">
        <v>8</v>
      </c>
      <c r="M79" s="47">
        <v>2817</v>
      </c>
      <c r="N79" s="47">
        <f>'Detail Permukaan &amp; Rawa'!T78-'Rekap DI'!L79</f>
        <v>122</v>
      </c>
      <c r="O79" s="47">
        <f>'Detail Permukaan &amp; Rawa'!U78-'Rekap DI'!M79</f>
        <v>18186.5</v>
      </c>
      <c r="P79" s="70">
        <f t="shared" si="15"/>
        <v>9</v>
      </c>
      <c r="Q79" s="70">
        <f t="shared" si="15"/>
        <v>3953</v>
      </c>
      <c r="R79" s="70">
        <f t="shared" si="15"/>
        <v>126</v>
      </c>
      <c r="S79" s="71">
        <f t="shared" si="15"/>
        <v>27878.5</v>
      </c>
    </row>
    <row r="80" spans="1:19" x14ac:dyDescent="0.25">
      <c r="A80" s="58" t="s">
        <v>20</v>
      </c>
      <c r="B80" s="50">
        <v>63</v>
      </c>
      <c r="C80" s="49" t="s">
        <v>89</v>
      </c>
      <c r="D80" s="51">
        <v>3</v>
      </c>
      <c r="E80" s="47">
        <v>9287</v>
      </c>
      <c r="F80" s="47">
        <f>'Detail Permukaan &amp; Rawa'!H79-'Rekap DI'!D80</f>
        <v>0</v>
      </c>
      <c r="G80" s="47">
        <f>'Detail Permukaan &amp; Rawa'!I79-'Rekap DI'!E80</f>
        <v>0</v>
      </c>
      <c r="H80" s="47">
        <v>2</v>
      </c>
      <c r="I80" s="47">
        <v>3338</v>
      </c>
      <c r="J80" s="47">
        <f>'Detail Permukaan &amp; Rawa'!N79-'Rekap DI'!H80</f>
        <v>6</v>
      </c>
      <c r="K80" s="47">
        <f>'Detail Permukaan &amp; Rawa'!O79-'Rekap DI'!I80</f>
        <v>9978</v>
      </c>
      <c r="L80" s="47">
        <v>14</v>
      </c>
      <c r="M80" s="47">
        <v>7405.28</v>
      </c>
      <c r="N80" s="47">
        <f>'Detail Permukaan &amp; Rawa'!T79-'Rekap DI'!L80</f>
        <v>23</v>
      </c>
      <c r="O80" s="47">
        <f>'Detail Permukaan &amp; Rawa'!U79-'Rekap DI'!M80</f>
        <v>3288.1899999999978</v>
      </c>
      <c r="P80" s="70">
        <f t="shared" si="15"/>
        <v>19</v>
      </c>
      <c r="Q80" s="70">
        <f t="shared" si="15"/>
        <v>20030.28</v>
      </c>
      <c r="R80" s="70">
        <f t="shared" si="15"/>
        <v>29</v>
      </c>
      <c r="S80" s="71">
        <f t="shared" si="15"/>
        <v>13266.189999999999</v>
      </c>
    </row>
    <row r="81" spans="1:19" x14ac:dyDescent="0.25">
      <c r="A81" s="64"/>
      <c r="B81" s="65"/>
      <c r="C81" s="66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72"/>
      <c r="Q81" s="72"/>
      <c r="R81" s="72"/>
      <c r="S81" s="73"/>
    </row>
    <row r="82" spans="1:19" x14ac:dyDescent="0.25">
      <c r="A82" s="58" t="s">
        <v>21</v>
      </c>
      <c r="B82" s="50">
        <v>64</v>
      </c>
      <c r="C82" s="49" t="s">
        <v>90</v>
      </c>
      <c r="D82" s="51">
        <v>0.33333333333333331</v>
      </c>
      <c r="E82" s="47">
        <v>2174</v>
      </c>
      <c r="F82" s="47">
        <f>'Detail Permukaan &amp; Rawa'!H81-'Rekap DI'!D82</f>
        <v>2.6666666666666665</v>
      </c>
      <c r="G82" s="47">
        <f>'Detail Permukaan &amp; Rawa'!I81-'Rekap DI'!E82</f>
        <v>8572</v>
      </c>
      <c r="H82" s="47">
        <v>1</v>
      </c>
      <c r="I82" s="47">
        <v>2305</v>
      </c>
      <c r="J82" s="47">
        <f>'Detail Permukaan &amp; Rawa'!N81-'Rekap DI'!H82</f>
        <v>1</v>
      </c>
      <c r="K82" s="47">
        <f>'Detail Permukaan &amp; Rawa'!O81-'Rekap DI'!I82</f>
        <v>732</v>
      </c>
      <c r="L82" s="47">
        <v>9</v>
      </c>
      <c r="M82" s="47">
        <v>3090</v>
      </c>
      <c r="N82" s="47">
        <f>'Detail Permukaan &amp; Rawa'!T81-'Rekap DI'!L82</f>
        <v>117</v>
      </c>
      <c r="O82" s="47">
        <f>'Detail Permukaan &amp; Rawa'!U81-'Rekap DI'!M82</f>
        <v>14414</v>
      </c>
      <c r="P82" s="70">
        <f t="shared" ref="P82:S86" si="16">L82+H82+D82</f>
        <v>10.333333333333334</v>
      </c>
      <c r="Q82" s="70">
        <f t="shared" si="16"/>
        <v>7569</v>
      </c>
      <c r="R82" s="70">
        <f t="shared" si="16"/>
        <v>120.66666666666667</v>
      </c>
      <c r="S82" s="71">
        <f t="shared" si="16"/>
        <v>23718</v>
      </c>
    </row>
    <row r="83" spans="1:19" x14ac:dyDescent="0.25">
      <c r="A83" s="58" t="s">
        <v>21</v>
      </c>
      <c r="B83" s="50">
        <v>65</v>
      </c>
      <c r="C83" s="49" t="s">
        <v>91</v>
      </c>
      <c r="D83" s="51">
        <v>0.33333333333333331</v>
      </c>
      <c r="E83" s="47">
        <v>42931</v>
      </c>
      <c r="F83" s="47">
        <f>'Detail Permukaan &amp; Rawa'!H82-'Rekap DI'!D83</f>
        <v>0.66666666666666674</v>
      </c>
      <c r="G83" s="47">
        <f>'Detail Permukaan &amp; Rawa'!I82-'Rekap DI'!E83</f>
        <v>381</v>
      </c>
      <c r="H83" s="47">
        <v>1</v>
      </c>
      <c r="I83" s="47">
        <v>1004</v>
      </c>
      <c r="J83" s="47">
        <f>'Detail Permukaan &amp; Rawa'!N82-'Rekap DI'!H83</f>
        <v>1</v>
      </c>
      <c r="K83" s="47">
        <f>'Detail Permukaan &amp; Rawa'!O82-'Rekap DI'!I83</f>
        <v>1568</v>
      </c>
      <c r="L83" s="47">
        <v>6</v>
      </c>
      <c r="M83" s="47">
        <v>1547</v>
      </c>
      <c r="N83" s="47">
        <f>'Detail Permukaan &amp; Rawa'!T82-'Rekap DI'!L83</f>
        <v>81</v>
      </c>
      <c r="O83" s="47">
        <f>'Detail Permukaan &amp; Rawa'!U82-'Rekap DI'!M83</f>
        <v>6747</v>
      </c>
      <c r="P83" s="70">
        <f t="shared" si="16"/>
        <v>7.333333333333333</v>
      </c>
      <c r="Q83" s="70">
        <f t="shared" si="16"/>
        <v>45482</v>
      </c>
      <c r="R83" s="70">
        <f t="shared" si="16"/>
        <v>82.666666666666671</v>
      </c>
      <c r="S83" s="71">
        <f t="shared" si="16"/>
        <v>8696</v>
      </c>
    </row>
    <row r="84" spans="1:19" x14ac:dyDescent="0.25">
      <c r="A84" s="58" t="s">
        <v>21</v>
      </c>
      <c r="B84" s="50">
        <v>66</v>
      </c>
      <c r="C84" s="49" t="s">
        <v>92</v>
      </c>
      <c r="D84" s="51">
        <v>0.33333333333333331</v>
      </c>
      <c r="E84" s="47">
        <v>15195</v>
      </c>
      <c r="F84" s="47">
        <f>'Detail Permukaan &amp; Rawa'!H83-'Rekap DI'!D84</f>
        <v>2.6666666666666665</v>
      </c>
      <c r="G84" s="47">
        <f>'Detail Permukaan &amp; Rawa'!I83-'Rekap DI'!E84</f>
        <v>17958</v>
      </c>
      <c r="H84" s="47">
        <v>1</v>
      </c>
      <c r="I84" s="47">
        <v>1005</v>
      </c>
      <c r="J84" s="47">
        <f>'Detail Permukaan &amp; Rawa'!N83-'Rekap DI'!H84</f>
        <v>2</v>
      </c>
      <c r="K84" s="47">
        <f>'Detail Permukaan &amp; Rawa'!O83-'Rekap DI'!I84</f>
        <v>3253</v>
      </c>
      <c r="L84" s="47">
        <v>9</v>
      </c>
      <c r="M84" s="47">
        <v>3394</v>
      </c>
      <c r="N84" s="47">
        <f>'Detail Permukaan &amp; Rawa'!T83-'Rekap DI'!L84</f>
        <v>85</v>
      </c>
      <c r="O84" s="47">
        <f>'Detail Permukaan &amp; Rawa'!U83-'Rekap DI'!M84</f>
        <v>8013</v>
      </c>
      <c r="P84" s="70">
        <f t="shared" si="16"/>
        <v>10.333333333333334</v>
      </c>
      <c r="Q84" s="70">
        <f t="shared" si="16"/>
        <v>19594</v>
      </c>
      <c r="R84" s="70">
        <f t="shared" si="16"/>
        <v>89.666666666666671</v>
      </c>
      <c r="S84" s="71">
        <f t="shared" si="16"/>
        <v>29224</v>
      </c>
    </row>
    <row r="85" spans="1:19" x14ac:dyDescent="0.25">
      <c r="A85" s="58" t="s">
        <v>21</v>
      </c>
      <c r="B85" s="50">
        <v>67</v>
      </c>
      <c r="C85" s="49" t="s">
        <v>93</v>
      </c>
      <c r="D85" s="51">
        <v>1</v>
      </c>
      <c r="E85" s="47">
        <v>3520</v>
      </c>
      <c r="F85" s="47">
        <f>'Detail Permukaan &amp; Rawa'!H84-'Rekap DI'!D85</f>
        <v>1</v>
      </c>
      <c r="G85" s="47">
        <f>'Detail Permukaan &amp; Rawa'!I84-'Rekap DI'!E85</f>
        <v>6708</v>
      </c>
      <c r="H85" s="47">
        <v>1</v>
      </c>
      <c r="I85" s="47">
        <v>2258</v>
      </c>
      <c r="J85" s="47">
        <f>'Detail Permukaan &amp; Rawa'!N84-'Rekap DI'!H85</f>
        <v>2</v>
      </c>
      <c r="K85" s="47">
        <f>'Detail Permukaan &amp; Rawa'!O84-'Rekap DI'!I85</f>
        <v>3086</v>
      </c>
      <c r="L85" s="47">
        <v>5</v>
      </c>
      <c r="M85" s="47">
        <v>2131.1</v>
      </c>
      <c r="N85" s="47">
        <f>'Detail Permukaan &amp; Rawa'!T84-'Rekap DI'!L85</f>
        <v>116</v>
      </c>
      <c r="O85" s="47">
        <f>'Detail Permukaan &amp; Rawa'!U84-'Rekap DI'!M85</f>
        <v>7535</v>
      </c>
      <c r="P85" s="70">
        <f t="shared" si="16"/>
        <v>7</v>
      </c>
      <c r="Q85" s="70">
        <f t="shared" si="16"/>
        <v>7909.1</v>
      </c>
      <c r="R85" s="70">
        <f t="shared" si="16"/>
        <v>119</v>
      </c>
      <c r="S85" s="71">
        <f t="shared" si="16"/>
        <v>17329</v>
      </c>
    </row>
    <row r="86" spans="1:19" x14ac:dyDescent="0.25">
      <c r="A86" s="58" t="s">
        <v>21</v>
      </c>
      <c r="B86" s="50">
        <v>68</v>
      </c>
      <c r="C86" s="49" t="s">
        <v>94</v>
      </c>
      <c r="D86" s="51">
        <v>1</v>
      </c>
      <c r="E86" s="47">
        <v>4633</v>
      </c>
      <c r="F86" s="47">
        <f>'Detail Permukaan &amp; Rawa'!H85-'Rekap DI'!D86</f>
        <v>3</v>
      </c>
      <c r="G86" s="47">
        <f>'Detail Permukaan &amp; Rawa'!I85-'Rekap DI'!E86</f>
        <v>18838</v>
      </c>
      <c r="H86" s="47">
        <v>1</v>
      </c>
      <c r="I86" s="47">
        <v>1777</v>
      </c>
      <c r="J86" s="47">
        <f>'Detail Permukaan &amp; Rawa'!N85-'Rekap DI'!H86</f>
        <v>6</v>
      </c>
      <c r="K86" s="47">
        <f>'Detail Permukaan &amp; Rawa'!O85-'Rekap DI'!I86</f>
        <v>7355</v>
      </c>
      <c r="L86" s="47">
        <v>8</v>
      </c>
      <c r="M86" s="47">
        <v>3216</v>
      </c>
      <c r="N86" s="47">
        <f>'Detail Permukaan &amp; Rawa'!T85-'Rekap DI'!L86</f>
        <v>216</v>
      </c>
      <c r="O86" s="47">
        <f>'Detail Permukaan &amp; Rawa'!U85-'Rekap DI'!M86</f>
        <v>31163</v>
      </c>
      <c r="P86" s="70">
        <f t="shared" si="16"/>
        <v>10</v>
      </c>
      <c r="Q86" s="70">
        <f t="shared" si="16"/>
        <v>9626</v>
      </c>
      <c r="R86" s="70">
        <f t="shared" si="16"/>
        <v>225</v>
      </c>
      <c r="S86" s="71">
        <f t="shared" si="16"/>
        <v>57356</v>
      </c>
    </row>
    <row r="87" spans="1:19" x14ac:dyDescent="0.25">
      <c r="A87" s="64"/>
      <c r="B87" s="65"/>
      <c r="C87" s="66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72"/>
      <c r="Q87" s="72"/>
      <c r="R87" s="72"/>
      <c r="S87" s="73"/>
    </row>
    <row r="88" spans="1:19" x14ac:dyDescent="0.25">
      <c r="A88" s="58" t="s">
        <v>22</v>
      </c>
      <c r="B88" s="50">
        <v>69</v>
      </c>
      <c r="C88" s="49" t="s">
        <v>23</v>
      </c>
      <c r="D88" s="51">
        <v>2</v>
      </c>
      <c r="E88" s="47">
        <v>6838</v>
      </c>
      <c r="F88" s="47">
        <f>'Detail Permukaan &amp; Rawa'!H87-'Rekap DI'!D88</f>
        <v>5</v>
      </c>
      <c r="G88" s="47">
        <f>'Detail Permukaan &amp; Rawa'!I87-'Rekap DI'!E88</f>
        <v>25169</v>
      </c>
      <c r="H88" s="47">
        <v>2</v>
      </c>
      <c r="I88" s="47">
        <v>4361</v>
      </c>
      <c r="J88" s="47">
        <f>'Detail Permukaan &amp; Rawa'!N87-'Rekap DI'!H88</f>
        <v>4</v>
      </c>
      <c r="K88" s="47">
        <f>'Detail Permukaan &amp; Rawa'!O87-'Rekap DI'!I88</f>
        <v>5015</v>
      </c>
      <c r="L88" s="47">
        <v>6</v>
      </c>
      <c r="M88" s="47">
        <v>2400.35</v>
      </c>
      <c r="N88" s="47">
        <f>'Detail Permukaan &amp; Rawa'!T87-'Rekap DI'!L88</f>
        <v>52</v>
      </c>
      <c r="O88" s="47">
        <f>'Detail Permukaan &amp; Rawa'!U87-'Rekap DI'!M88</f>
        <v>10723</v>
      </c>
      <c r="P88" s="70">
        <f t="shared" ref="P88:S91" si="17">L88+H88+D88</f>
        <v>10</v>
      </c>
      <c r="Q88" s="70">
        <f t="shared" si="17"/>
        <v>13599.35</v>
      </c>
      <c r="R88" s="70">
        <f t="shared" si="17"/>
        <v>61</v>
      </c>
      <c r="S88" s="71">
        <f t="shared" si="17"/>
        <v>40907</v>
      </c>
    </row>
    <row r="89" spans="1:19" x14ac:dyDescent="0.25">
      <c r="A89" s="58" t="s">
        <v>22</v>
      </c>
      <c r="B89" s="50">
        <v>70</v>
      </c>
      <c r="C89" s="49" t="s">
        <v>24</v>
      </c>
      <c r="D89" s="51">
        <v>1</v>
      </c>
      <c r="E89" s="47">
        <v>3424</v>
      </c>
      <c r="F89" s="47">
        <f>'Detail Permukaan &amp; Rawa'!H88-'Rekap DI'!D89</f>
        <v>1</v>
      </c>
      <c r="G89" s="47">
        <f>'Detail Permukaan &amp; Rawa'!I88-'Rekap DI'!E89</f>
        <v>5168</v>
      </c>
      <c r="H89" s="47">
        <v>2</v>
      </c>
      <c r="I89" s="47">
        <v>3525</v>
      </c>
      <c r="J89" s="47">
        <f>'Detail Permukaan &amp; Rawa'!N88-'Rekap DI'!H89</f>
        <v>6</v>
      </c>
      <c r="K89" s="47">
        <f>'Detail Permukaan &amp; Rawa'!O88-'Rekap DI'!I89</f>
        <v>7102</v>
      </c>
      <c r="L89" s="47">
        <v>9</v>
      </c>
      <c r="M89" s="47">
        <v>5824</v>
      </c>
      <c r="N89" s="47">
        <f>'Detail Permukaan &amp; Rawa'!T88-'Rekap DI'!L89</f>
        <v>98</v>
      </c>
      <c r="O89" s="47">
        <f>'Detail Permukaan &amp; Rawa'!U88-'Rekap DI'!M89</f>
        <v>19510</v>
      </c>
      <c r="P89" s="70">
        <f t="shared" si="17"/>
        <v>12</v>
      </c>
      <c r="Q89" s="70">
        <f t="shared" si="17"/>
        <v>12773</v>
      </c>
      <c r="R89" s="70">
        <f t="shared" si="17"/>
        <v>105</v>
      </c>
      <c r="S89" s="71">
        <f t="shared" si="17"/>
        <v>31780</v>
      </c>
    </row>
    <row r="90" spans="1:19" x14ac:dyDescent="0.25">
      <c r="A90" s="58" t="s">
        <v>22</v>
      </c>
      <c r="B90" s="50">
        <v>71</v>
      </c>
      <c r="C90" s="49" t="s">
        <v>25</v>
      </c>
      <c r="D90" s="51">
        <v>1</v>
      </c>
      <c r="E90" s="47">
        <v>4815</v>
      </c>
      <c r="F90" s="47">
        <f>'Detail Permukaan &amp; Rawa'!H89-'Rekap DI'!D90</f>
        <v>0</v>
      </c>
      <c r="G90" s="47">
        <f>'Detail Permukaan &amp; Rawa'!I89-'Rekap DI'!E90</f>
        <v>0</v>
      </c>
      <c r="H90" s="47">
        <v>2</v>
      </c>
      <c r="I90" s="47">
        <v>4650</v>
      </c>
      <c r="J90" s="47">
        <f>'Detail Permukaan &amp; Rawa'!N89-'Rekap DI'!H90</f>
        <v>1</v>
      </c>
      <c r="K90" s="47">
        <f>'Detail Permukaan &amp; Rawa'!O89-'Rekap DI'!I90</f>
        <v>1672</v>
      </c>
      <c r="L90" s="47">
        <v>7</v>
      </c>
      <c r="M90" s="47">
        <v>3849</v>
      </c>
      <c r="N90" s="47">
        <f>'Detail Permukaan &amp; Rawa'!T89-'Rekap DI'!L90</f>
        <v>59</v>
      </c>
      <c r="O90" s="47">
        <f>'Detail Permukaan &amp; Rawa'!U89-'Rekap DI'!M90</f>
        <v>13421</v>
      </c>
      <c r="P90" s="70">
        <f t="shared" si="17"/>
        <v>10</v>
      </c>
      <c r="Q90" s="70">
        <f t="shared" si="17"/>
        <v>13314</v>
      </c>
      <c r="R90" s="70">
        <f t="shared" si="17"/>
        <v>60</v>
      </c>
      <c r="S90" s="71">
        <f t="shared" si="17"/>
        <v>15093</v>
      </c>
    </row>
    <row r="91" spans="1:19" x14ac:dyDescent="0.25">
      <c r="A91" s="58" t="s">
        <v>22</v>
      </c>
      <c r="B91" s="50">
        <v>72</v>
      </c>
      <c r="C91" s="49" t="s">
        <v>26</v>
      </c>
      <c r="D91" s="51">
        <v>2</v>
      </c>
      <c r="E91" s="47">
        <v>7380</v>
      </c>
      <c r="F91" s="47">
        <f>'Detail Permukaan &amp; Rawa'!H90-'Rekap DI'!D91</f>
        <v>0</v>
      </c>
      <c r="G91" s="47">
        <f>'Detail Permukaan &amp; Rawa'!I90-'Rekap DI'!E91</f>
        <v>0</v>
      </c>
      <c r="H91" s="47">
        <v>1</v>
      </c>
      <c r="I91" s="47">
        <v>1217</v>
      </c>
      <c r="J91" s="47">
        <f>'Detail Permukaan &amp; Rawa'!N90-'Rekap DI'!H91</f>
        <v>3</v>
      </c>
      <c r="K91" s="47">
        <f>'Detail Permukaan &amp; Rawa'!O90-'Rekap DI'!I91</f>
        <v>3613</v>
      </c>
      <c r="L91" s="47">
        <v>6</v>
      </c>
      <c r="M91" s="47">
        <v>2085</v>
      </c>
      <c r="N91" s="47">
        <f>'Detail Permukaan &amp; Rawa'!T90-'Rekap DI'!L91</f>
        <v>58</v>
      </c>
      <c r="O91" s="47">
        <f>'Detail Permukaan &amp; Rawa'!U90-'Rekap DI'!M91</f>
        <v>11580</v>
      </c>
      <c r="P91" s="70">
        <f t="shared" si="17"/>
        <v>9</v>
      </c>
      <c r="Q91" s="70">
        <f t="shared" si="17"/>
        <v>10682</v>
      </c>
      <c r="R91" s="70">
        <f t="shared" si="17"/>
        <v>61</v>
      </c>
      <c r="S91" s="71">
        <f t="shared" si="17"/>
        <v>15193</v>
      </c>
    </row>
    <row r="92" spans="1:19" x14ac:dyDescent="0.25">
      <c r="A92" s="64"/>
      <c r="B92" s="65"/>
      <c r="C92" s="66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72"/>
      <c r="Q92" s="72"/>
      <c r="R92" s="72"/>
      <c r="S92" s="73"/>
    </row>
    <row r="93" spans="1:19" x14ac:dyDescent="0.25">
      <c r="A93" s="58" t="s">
        <v>27</v>
      </c>
      <c r="B93" s="50">
        <v>73</v>
      </c>
      <c r="C93" s="49" t="s">
        <v>28</v>
      </c>
      <c r="D93" s="51">
        <v>2</v>
      </c>
      <c r="E93" s="47">
        <v>8743</v>
      </c>
      <c r="F93" s="47">
        <f>'Detail Permukaan &amp; Rawa'!H92-'Rekap DI'!D93</f>
        <v>0</v>
      </c>
      <c r="G93" s="47">
        <f>'Detail Permukaan &amp; Rawa'!I92-'Rekap DI'!E93</f>
        <v>0</v>
      </c>
      <c r="H93" s="47">
        <v>3</v>
      </c>
      <c r="I93" s="47">
        <v>3450</v>
      </c>
      <c r="J93" s="47">
        <f>'Detail Permukaan &amp; Rawa'!N92-'Rekap DI'!H93</f>
        <v>1</v>
      </c>
      <c r="K93" s="47">
        <f>'Detail Permukaan &amp; Rawa'!O92-'Rekap DI'!I93</f>
        <v>1281</v>
      </c>
      <c r="L93" s="47">
        <v>4</v>
      </c>
      <c r="M93" s="47">
        <v>1200</v>
      </c>
      <c r="N93" s="47">
        <f>'Detail Permukaan &amp; Rawa'!T92-'Rekap DI'!L93</f>
        <v>358</v>
      </c>
      <c r="O93" s="47">
        <f>'Detail Permukaan &amp; Rawa'!U92-'Rekap DI'!M93</f>
        <v>35279</v>
      </c>
      <c r="P93" s="70">
        <f t="shared" ref="P93:S94" si="18">L93+H93+D93</f>
        <v>9</v>
      </c>
      <c r="Q93" s="70">
        <f t="shared" si="18"/>
        <v>13393</v>
      </c>
      <c r="R93" s="70">
        <f t="shared" si="18"/>
        <v>359</v>
      </c>
      <c r="S93" s="71">
        <f t="shared" si="18"/>
        <v>36560</v>
      </c>
    </row>
    <row r="94" spans="1:19" x14ac:dyDescent="0.25">
      <c r="A94" s="58" t="s">
        <v>27</v>
      </c>
      <c r="B94" s="50">
        <v>74</v>
      </c>
      <c r="C94" s="49" t="s">
        <v>29</v>
      </c>
      <c r="D94" s="51">
        <v>2</v>
      </c>
      <c r="E94" s="47">
        <v>7016</v>
      </c>
      <c r="F94" s="47">
        <f>'Detail Permukaan &amp; Rawa'!H93-'Rekap DI'!D94</f>
        <v>1</v>
      </c>
      <c r="G94" s="47">
        <f>'Detail Permukaan &amp; Rawa'!I93-'Rekap DI'!E94</f>
        <v>3391</v>
      </c>
      <c r="H94" s="47">
        <v>1</v>
      </c>
      <c r="I94" s="47">
        <v>1022</v>
      </c>
      <c r="J94" s="47">
        <f>'Detail Permukaan &amp; Rawa'!N93-'Rekap DI'!H94</f>
        <v>1</v>
      </c>
      <c r="K94" s="47">
        <f>'Detail Permukaan &amp; Rawa'!O93-'Rekap DI'!I94</f>
        <v>1007</v>
      </c>
      <c r="L94" s="47">
        <v>7</v>
      </c>
      <c r="M94" s="47">
        <v>2428</v>
      </c>
      <c r="N94" s="47">
        <f>'Detail Permukaan &amp; Rawa'!T93-'Rekap DI'!L94</f>
        <v>328</v>
      </c>
      <c r="O94" s="47">
        <f>'Detail Permukaan &amp; Rawa'!U93-'Rekap DI'!M94</f>
        <v>12506</v>
      </c>
      <c r="P94" s="70">
        <f t="shared" si="18"/>
        <v>10</v>
      </c>
      <c r="Q94" s="70">
        <f t="shared" si="18"/>
        <v>10466</v>
      </c>
      <c r="R94" s="70">
        <f t="shared" si="18"/>
        <v>330</v>
      </c>
      <c r="S94" s="71">
        <f t="shared" si="18"/>
        <v>16904</v>
      </c>
    </row>
    <row r="95" spans="1:19" ht="15.75" thickBot="1" x14ac:dyDescent="0.3">
      <c r="A95" s="74"/>
      <c r="B95" s="75"/>
      <c r="C95" s="75"/>
      <c r="D95" s="101">
        <f>SUM(D6:D94)</f>
        <v>50.000000000000007</v>
      </c>
      <c r="E95" s="101">
        <f t="shared" ref="E95:S95" si="19">SUM(E6:E94)</f>
        <v>484423.33899999998</v>
      </c>
      <c r="F95" s="101">
        <f t="shared" si="19"/>
        <v>128</v>
      </c>
      <c r="G95" s="101">
        <f t="shared" si="19"/>
        <v>787175.8</v>
      </c>
      <c r="H95" s="101">
        <f t="shared" si="19"/>
        <v>88</v>
      </c>
      <c r="I95" s="101">
        <f t="shared" si="19"/>
        <v>146081</v>
      </c>
      <c r="J95" s="101">
        <f t="shared" si="19"/>
        <v>299</v>
      </c>
      <c r="K95" s="101">
        <f t="shared" si="19"/>
        <v>312524.62445733446</v>
      </c>
      <c r="L95" s="101">
        <f t="shared" si="19"/>
        <v>573</v>
      </c>
      <c r="M95" s="101">
        <f t="shared" si="19"/>
        <v>234280.83499999999</v>
      </c>
      <c r="N95" s="101">
        <f t="shared" si="19"/>
        <v>12053</v>
      </c>
      <c r="O95" s="101">
        <f t="shared" si="19"/>
        <v>993564.263550948</v>
      </c>
      <c r="P95" s="101">
        <f t="shared" si="19"/>
        <v>710.00000000000011</v>
      </c>
      <c r="Q95" s="101">
        <f t="shared" si="19"/>
        <v>845312.174</v>
      </c>
      <c r="R95" s="101">
        <f t="shared" si="19"/>
        <v>12479.999999999998</v>
      </c>
      <c r="S95" s="101">
        <f t="shared" si="19"/>
        <v>2093264.6880082823</v>
      </c>
    </row>
    <row r="96" spans="1:19" x14ac:dyDescent="0.25">
      <c r="D96" s="76"/>
      <c r="E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5:19" x14ac:dyDescent="0.25">
      <c r="E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5:19" x14ac:dyDescent="0.25">
      <c r="E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5:19" x14ac:dyDescent="0.25">
      <c r="E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5:19" x14ac:dyDescent="0.25">
      <c r="E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5:19" x14ac:dyDescent="0.25">
      <c r="E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5:19" x14ac:dyDescent="0.25">
      <c r="E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5:19" x14ac:dyDescent="0.25">
      <c r="E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5:19" x14ac:dyDescent="0.25">
      <c r="E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5:19" x14ac:dyDescent="0.25">
      <c r="E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5:19" x14ac:dyDescent="0.25">
      <c r="E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5:19" x14ac:dyDescent="0.25">
      <c r="E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5:19" x14ac:dyDescent="0.25">
      <c r="E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5:19" x14ac:dyDescent="0.25">
      <c r="E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5:19" x14ac:dyDescent="0.25">
      <c r="E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</sheetData>
  <mergeCells count="14">
    <mergeCell ref="P3:S3"/>
    <mergeCell ref="P4:Q4"/>
    <mergeCell ref="R4:S4"/>
    <mergeCell ref="A3:A5"/>
    <mergeCell ref="B3:C5"/>
    <mergeCell ref="L4:M4"/>
    <mergeCell ref="N4:O4"/>
    <mergeCell ref="H3:K3"/>
    <mergeCell ref="H4:I4"/>
    <mergeCell ref="J4:K4"/>
    <mergeCell ref="L3:O3"/>
    <mergeCell ref="D3:G3"/>
    <mergeCell ref="D4:E4"/>
    <mergeCell ref="F4:G4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14"/>
  <sheetViews>
    <sheetView zoomScale="90" zoomScaleNormal="90" workbookViewId="0">
      <pane xSplit="3" ySplit="4" topLeftCell="I5" activePane="bottomRight" state="frozen"/>
      <selection pane="topRight" activeCell="D1" sqref="D1"/>
      <selection pane="bottomLeft" activeCell="A5" sqref="A5"/>
      <selection pane="bottomRight" activeCell="C85" sqref="C85"/>
    </sheetView>
  </sheetViews>
  <sheetFormatPr defaultRowHeight="15" x14ac:dyDescent="0.25"/>
  <cols>
    <col min="1" max="1" width="9.140625" style="3"/>
    <col min="2" max="2" width="19.7109375" style="3" customWidth="1"/>
    <col min="3" max="3" width="19.42578125" style="3" customWidth="1"/>
    <col min="4" max="4" width="9.28515625" style="5" customWidth="1"/>
    <col min="5" max="5" width="11.140625" style="3" bestFit="1" customWidth="1"/>
    <col min="6" max="6" width="9.28515625" style="5" customWidth="1"/>
    <col min="7" max="7" width="11.140625" style="3" bestFit="1" customWidth="1"/>
    <col min="8" max="9" width="11.140625" style="3" customWidth="1"/>
    <col min="10" max="15" width="9.28515625" style="3" customWidth="1"/>
    <col min="16" max="16" width="9.28515625" style="6" customWidth="1"/>
    <col min="17" max="17" width="10.7109375" style="3" customWidth="1"/>
    <col min="18" max="18" width="9.28515625" style="6" customWidth="1"/>
    <col min="19" max="22" width="10.7109375" style="3" customWidth="1"/>
    <col min="23" max="23" width="15.42578125" style="3" customWidth="1"/>
    <col min="24" max="24" width="12.28515625" style="3" hidden="1" customWidth="1"/>
    <col min="25" max="25" width="11.5703125" style="3" hidden="1" customWidth="1"/>
    <col min="26" max="26" width="16.28515625" style="3" hidden="1" customWidth="1"/>
    <col min="27" max="27" width="9.140625" style="3" customWidth="1"/>
    <col min="28" max="16384" width="9.140625" style="3"/>
  </cols>
  <sheetData>
    <row r="1" spans="1:26" x14ac:dyDescent="0.25">
      <c r="B1" s="4"/>
    </row>
    <row r="2" spans="1:26" x14ac:dyDescent="0.25">
      <c r="D2" s="91" t="s">
        <v>100</v>
      </c>
      <c r="E2" s="92"/>
      <c r="F2" s="92"/>
      <c r="G2" s="92"/>
      <c r="H2" s="92"/>
      <c r="I2" s="93"/>
      <c r="J2" s="94" t="s">
        <v>0</v>
      </c>
      <c r="K2" s="95"/>
      <c r="L2" s="95"/>
      <c r="M2" s="95"/>
      <c r="N2" s="95"/>
      <c r="O2" s="96"/>
      <c r="P2" s="94" t="s">
        <v>1</v>
      </c>
      <c r="Q2" s="95"/>
      <c r="R2" s="95"/>
      <c r="S2" s="95"/>
      <c r="T2" s="95"/>
      <c r="U2" s="95"/>
      <c r="V2" s="7"/>
      <c r="W2" s="7"/>
      <c r="X2" s="7"/>
      <c r="Y2" s="8"/>
      <c r="Z2" s="8"/>
    </row>
    <row r="3" spans="1:26" x14ac:dyDescent="0.25">
      <c r="A3" s="99" t="s">
        <v>101</v>
      </c>
      <c r="B3" s="99" t="s">
        <v>0</v>
      </c>
      <c r="C3" s="99" t="s">
        <v>1</v>
      </c>
      <c r="D3" s="97" t="s">
        <v>102</v>
      </c>
      <c r="E3" s="97"/>
      <c r="F3" s="98" t="s">
        <v>103</v>
      </c>
      <c r="G3" s="98"/>
      <c r="H3" s="46" t="s">
        <v>3</v>
      </c>
      <c r="I3" s="46" t="s">
        <v>108</v>
      </c>
      <c r="J3" s="97" t="s">
        <v>102</v>
      </c>
      <c r="K3" s="97"/>
      <c r="L3" s="98" t="s">
        <v>103</v>
      </c>
      <c r="M3" s="98"/>
      <c r="N3" s="46" t="s">
        <v>3</v>
      </c>
      <c r="O3" s="46" t="s">
        <v>108</v>
      </c>
      <c r="P3" s="97" t="s">
        <v>102</v>
      </c>
      <c r="Q3" s="97"/>
      <c r="R3" s="98" t="s">
        <v>103</v>
      </c>
      <c r="S3" s="98"/>
      <c r="T3" s="43" t="s">
        <v>3</v>
      </c>
      <c r="U3" s="43" t="s">
        <v>108</v>
      </c>
      <c r="V3" s="99" t="s">
        <v>104</v>
      </c>
      <c r="W3" s="99" t="s">
        <v>105</v>
      </c>
      <c r="X3" s="99" t="s">
        <v>106</v>
      </c>
      <c r="Y3" s="89" t="s">
        <v>107</v>
      </c>
      <c r="Z3" s="89"/>
    </row>
    <row r="4" spans="1:26" x14ac:dyDescent="0.25">
      <c r="A4" s="100"/>
      <c r="B4" s="100"/>
      <c r="C4" s="100"/>
      <c r="D4" s="9" t="s">
        <v>3</v>
      </c>
      <c r="E4" s="10" t="s">
        <v>108</v>
      </c>
      <c r="F4" s="11" t="s">
        <v>3</v>
      </c>
      <c r="G4" s="12" t="s">
        <v>108</v>
      </c>
      <c r="H4" s="44"/>
      <c r="I4" s="44"/>
      <c r="J4" s="13" t="s">
        <v>3</v>
      </c>
      <c r="K4" s="10" t="s">
        <v>108</v>
      </c>
      <c r="L4" s="14" t="s">
        <v>3</v>
      </c>
      <c r="M4" s="12" t="s">
        <v>108</v>
      </c>
      <c r="N4" s="44"/>
      <c r="O4" s="44"/>
      <c r="P4" s="13" t="s">
        <v>3</v>
      </c>
      <c r="Q4" s="10" t="s">
        <v>108</v>
      </c>
      <c r="R4" s="14" t="s">
        <v>3</v>
      </c>
      <c r="S4" s="12" t="s">
        <v>108</v>
      </c>
      <c r="T4" s="44"/>
      <c r="U4" s="44"/>
      <c r="V4" s="100"/>
      <c r="W4" s="100"/>
      <c r="X4" s="100"/>
      <c r="Y4" s="15" t="s">
        <v>109</v>
      </c>
      <c r="Z4" s="15" t="s">
        <v>110</v>
      </c>
    </row>
    <row r="5" spans="1:26" x14ac:dyDescent="0.25">
      <c r="A5" s="16">
        <v>1</v>
      </c>
      <c r="B5" s="16" t="s">
        <v>5</v>
      </c>
      <c r="C5" s="16" t="s">
        <v>30</v>
      </c>
      <c r="D5" s="17">
        <v>2</v>
      </c>
      <c r="E5" s="18">
        <v>12040</v>
      </c>
      <c r="F5" s="19">
        <v>0</v>
      </c>
      <c r="G5" s="20">
        <v>0</v>
      </c>
      <c r="H5" s="22">
        <f t="shared" ref="H5:I7" si="0">D5+F5</f>
        <v>2</v>
      </c>
      <c r="I5" s="22">
        <f t="shared" si="0"/>
        <v>12040</v>
      </c>
      <c r="J5" s="17">
        <v>0</v>
      </c>
      <c r="K5" s="18">
        <v>0</v>
      </c>
      <c r="L5" s="19">
        <v>0</v>
      </c>
      <c r="M5" s="20">
        <v>0</v>
      </c>
      <c r="N5" s="22">
        <f t="shared" ref="N5:O7" si="1">J5+L5</f>
        <v>0</v>
      </c>
      <c r="O5" s="22">
        <f t="shared" si="1"/>
        <v>0</v>
      </c>
      <c r="P5" s="17">
        <v>117</v>
      </c>
      <c r="Q5" s="18">
        <v>20657</v>
      </c>
      <c r="R5" s="19">
        <v>0</v>
      </c>
      <c r="S5" s="20">
        <v>0</v>
      </c>
      <c r="T5" s="22">
        <f t="shared" ref="T5:U7" si="2">P5+R5</f>
        <v>117</v>
      </c>
      <c r="U5" s="22">
        <f t="shared" si="2"/>
        <v>20657</v>
      </c>
      <c r="V5" s="18">
        <f t="shared" ref="V5:W8" si="3">SUM(D5,F5,J5,L5,P5,R5)</f>
        <v>119</v>
      </c>
      <c r="W5" s="21">
        <f t="shared" si="3"/>
        <v>32697</v>
      </c>
      <c r="X5" s="21">
        <v>2969</v>
      </c>
      <c r="Y5" s="21">
        <f>W5*12</f>
        <v>392364</v>
      </c>
      <c r="Z5" s="21">
        <f>Y5*13000</f>
        <v>5100732000</v>
      </c>
    </row>
    <row r="6" spans="1:26" x14ac:dyDescent="0.25">
      <c r="A6" s="16"/>
      <c r="B6" s="16"/>
      <c r="C6" s="16" t="s">
        <v>31</v>
      </c>
      <c r="D6" s="17">
        <v>2</v>
      </c>
      <c r="E6" s="18">
        <v>29059</v>
      </c>
      <c r="F6" s="19">
        <v>0</v>
      </c>
      <c r="G6" s="20">
        <v>0</v>
      </c>
      <c r="H6" s="22">
        <f t="shared" si="0"/>
        <v>2</v>
      </c>
      <c r="I6" s="22">
        <f t="shared" si="0"/>
        <v>29059</v>
      </c>
      <c r="J6" s="17">
        <v>4</v>
      </c>
      <c r="K6" s="18">
        <v>6434</v>
      </c>
      <c r="L6" s="19">
        <v>0</v>
      </c>
      <c r="M6" s="20">
        <v>0</v>
      </c>
      <c r="N6" s="22">
        <f t="shared" si="1"/>
        <v>4</v>
      </c>
      <c r="O6" s="22">
        <f t="shared" si="1"/>
        <v>6434</v>
      </c>
      <c r="P6" s="17">
        <v>118</v>
      </c>
      <c r="Q6" s="18">
        <v>20643</v>
      </c>
      <c r="R6" s="19">
        <v>0</v>
      </c>
      <c r="S6" s="20">
        <v>0</v>
      </c>
      <c r="T6" s="22">
        <f t="shared" si="2"/>
        <v>118</v>
      </c>
      <c r="U6" s="22">
        <f t="shared" si="2"/>
        <v>20643</v>
      </c>
      <c r="V6" s="18">
        <f t="shared" si="3"/>
        <v>124</v>
      </c>
      <c r="W6" s="21">
        <f t="shared" si="3"/>
        <v>56136</v>
      </c>
      <c r="X6" s="21">
        <v>3236</v>
      </c>
      <c r="Y6" s="21">
        <f>W6*12</f>
        <v>673632</v>
      </c>
      <c r="Z6" s="21">
        <f>Y6*13000</f>
        <v>8757216000</v>
      </c>
    </row>
    <row r="7" spans="1:26" x14ac:dyDescent="0.25">
      <c r="C7" s="16" t="s">
        <v>32</v>
      </c>
      <c r="D7" s="17">
        <v>1</v>
      </c>
      <c r="E7" s="18">
        <v>3480</v>
      </c>
      <c r="F7" s="19">
        <v>0</v>
      </c>
      <c r="G7" s="20">
        <v>0</v>
      </c>
      <c r="H7" s="22">
        <f t="shared" si="0"/>
        <v>1</v>
      </c>
      <c r="I7" s="22">
        <f t="shared" si="0"/>
        <v>3480</v>
      </c>
      <c r="J7" s="17">
        <v>3</v>
      </c>
      <c r="K7" s="18">
        <v>5317</v>
      </c>
      <c r="L7" s="19">
        <v>0</v>
      </c>
      <c r="M7" s="20">
        <v>0</v>
      </c>
      <c r="N7" s="22">
        <f t="shared" si="1"/>
        <v>3</v>
      </c>
      <c r="O7" s="22">
        <f t="shared" si="1"/>
        <v>5317</v>
      </c>
      <c r="P7" s="17">
        <v>47</v>
      </c>
      <c r="Q7" s="18">
        <v>6970</v>
      </c>
      <c r="R7" s="19">
        <v>0</v>
      </c>
      <c r="S7" s="20">
        <v>0</v>
      </c>
      <c r="T7" s="22">
        <f t="shared" si="2"/>
        <v>47</v>
      </c>
      <c r="U7" s="22">
        <f t="shared" si="2"/>
        <v>6970</v>
      </c>
      <c r="V7" s="18">
        <f t="shared" si="3"/>
        <v>51</v>
      </c>
      <c r="W7" s="21">
        <f t="shared" si="3"/>
        <v>15767</v>
      </c>
      <c r="X7" s="21">
        <v>6286</v>
      </c>
      <c r="Y7" s="21">
        <f>W7*12</f>
        <v>189204</v>
      </c>
      <c r="Z7" s="21">
        <f>Y7*13000</f>
        <v>2459652000</v>
      </c>
    </row>
    <row r="8" spans="1:26" x14ac:dyDescent="0.25">
      <c r="A8" s="16"/>
      <c r="B8" s="16"/>
      <c r="C8" s="16" t="s">
        <v>33</v>
      </c>
      <c r="D8" s="17">
        <v>2</v>
      </c>
      <c r="E8" s="18">
        <v>9683</v>
      </c>
      <c r="F8" s="19">
        <v>0</v>
      </c>
      <c r="G8" s="20">
        <v>0</v>
      </c>
      <c r="H8" s="22">
        <f t="shared" ref="H8:H82" si="4">D8+F8</f>
        <v>2</v>
      </c>
      <c r="I8" s="22">
        <f t="shared" ref="I8:I82" si="5">E8+G8</f>
        <v>9683</v>
      </c>
      <c r="J8" s="17">
        <v>4</v>
      </c>
      <c r="K8" s="18">
        <v>6874</v>
      </c>
      <c r="L8" s="19">
        <v>0</v>
      </c>
      <c r="M8" s="20">
        <v>0</v>
      </c>
      <c r="N8" s="22">
        <f t="shared" ref="N8:N82" si="6">J8+L8</f>
        <v>4</v>
      </c>
      <c r="O8" s="22">
        <f t="shared" ref="O8:O82" si="7">K8+M8</f>
        <v>6874</v>
      </c>
      <c r="P8" s="17">
        <v>71</v>
      </c>
      <c r="Q8" s="18">
        <v>12025</v>
      </c>
      <c r="R8" s="19">
        <v>0</v>
      </c>
      <c r="S8" s="20">
        <v>0</v>
      </c>
      <c r="T8" s="22">
        <f t="shared" ref="T8:T82" si="8">P8+R8</f>
        <v>71</v>
      </c>
      <c r="U8" s="22">
        <f t="shared" ref="U8:U82" si="9">Q8+S8</f>
        <v>12025</v>
      </c>
      <c r="V8" s="18">
        <f t="shared" si="3"/>
        <v>77</v>
      </c>
      <c r="W8" s="21">
        <f t="shared" si="3"/>
        <v>28582</v>
      </c>
      <c r="X8" s="21">
        <v>1901</v>
      </c>
      <c r="Y8" s="21">
        <f>W8*12</f>
        <v>342984</v>
      </c>
      <c r="Z8" s="21">
        <f t="shared" ref="Z8:Z82" si="10">Y8*13000</f>
        <v>4458792000</v>
      </c>
    </row>
    <row r="9" spans="1:26" x14ac:dyDescent="0.25">
      <c r="A9" s="16"/>
      <c r="B9" s="16"/>
      <c r="C9" s="16"/>
      <c r="D9" s="17"/>
      <c r="E9" s="18"/>
      <c r="F9" s="19"/>
      <c r="G9" s="20"/>
      <c r="H9" s="22"/>
      <c r="I9" s="22"/>
      <c r="J9" s="17"/>
      <c r="K9" s="18"/>
      <c r="L9" s="19"/>
      <c r="M9" s="20"/>
      <c r="N9" s="22"/>
      <c r="O9" s="22"/>
      <c r="P9" s="17"/>
      <c r="Q9" s="18"/>
      <c r="R9" s="19"/>
      <c r="S9" s="20"/>
      <c r="T9" s="22"/>
      <c r="U9" s="22"/>
      <c r="V9" s="18"/>
      <c r="W9" s="21"/>
      <c r="X9" s="21"/>
      <c r="Y9" s="21"/>
      <c r="Z9" s="21"/>
    </row>
    <row r="10" spans="1:26" x14ac:dyDescent="0.25">
      <c r="A10" s="16">
        <v>2</v>
      </c>
      <c r="B10" s="16" t="s">
        <v>111</v>
      </c>
      <c r="C10" s="16" t="s">
        <v>34</v>
      </c>
      <c r="D10" s="17">
        <v>0</v>
      </c>
      <c r="E10" s="18">
        <v>0</v>
      </c>
      <c r="F10" s="19">
        <v>0</v>
      </c>
      <c r="G10" s="20">
        <v>0</v>
      </c>
      <c r="H10" s="22">
        <f t="shared" si="4"/>
        <v>0</v>
      </c>
      <c r="I10" s="22">
        <f t="shared" si="5"/>
        <v>0</v>
      </c>
      <c r="J10" s="17">
        <v>3</v>
      </c>
      <c r="K10" s="18">
        <v>3372</v>
      </c>
      <c r="L10" s="19">
        <v>0</v>
      </c>
      <c r="M10" s="20">
        <v>0</v>
      </c>
      <c r="N10" s="22">
        <f t="shared" si="6"/>
        <v>3</v>
      </c>
      <c r="O10" s="22">
        <f t="shared" si="7"/>
        <v>3372</v>
      </c>
      <c r="P10" s="17">
        <v>49</v>
      </c>
      <c r="Q10" s="18">
        <v>12853</v>
      </c>
      <c r="R10" s="19">
        <v>0</v>
      </c>
      <c r="S10" s="20">
        <v>0</v>
      </c>
      <c r="T10" s="22">
        <f t="shared" si="8"/>
        <v>49</v>
      </c>
      <c r="U10" s="22">
        <f t="shared" si="9"/>
        <v>12853</v>
      </c>
      <c r="V10" s="18">
        <f t="shared" ref="V10:W13" si="11">SUM(D10,F10,J10,L10,P10,R10)</f>
        <v>52</v>
      </c>
      <c r="W10" s="21">
        <f t="shared" si="11"/>
        <v>16225</v>
      </c>
      <c r="X10" s="21">
        <v>2188</v>
      </c>
      <c r="Y10" s="21">
        <f>W10*12</f>
        <v>194700</v>
      </c>
      <c r="Z10" s="21">
        <f t="shared" si="10"/>
        <v>2531100000</v>
      </c>
    </row>
    <row r="11" spans="1:26" x14ac:dyDescent="0.25">
      <c r="A11" s="16"/>
      <c r="B11" s="16"/>
      <c r="C11" s="16" t="s">
        <v>35</v>
      </c>
      <c r="D11" s="17">
        <v>0</v>
      </c>
      <c r="E11" s="18">
        <v>0</v>
      </c>
      <c r="F11" s="19">
        <v>0</v>
      </c>
      <c r="G11" s="20">
        <v>0</v>
      </c>
      <c r="H11" s="22">
        <f t="shared" si="4"/>
        <v>0</v>
      </c>
      <c r="I11" s="22">
        <f t="shared" si="5"/>
        <v>0</v>
      </c>
      <c r="J11" s="17">
        <v>10</v>
      </c>
      <c r="K11" s="18">
        <v>14148</v>
      </c>
      <c r="L11" s="19">
        <v>0</v>
      </c>
      <c r="M11" s="20">
        <v>0</v>
      </c>
      <c r="N11" s="22">
        <f t="shared" si="6"/>
        <v>10</v>
      </c>
      <c r="O11" s="22">
        <f t="shared" si="7"/>
        <v>14148</v>
      </c>
      <c r="P11" s="17">
        <v>15</v>
      </c>
      <c r="Q11" s="18">
        <v>4079</v>
      </c>
      <c r="R11" s="19">
        <v>0</v>
      </c>
      <c r="S11" s="20">
        <v>0</v>
      </c>
      <c r="T11" s="22">
        <f t="shared" si="8"/>
        <v>15</v>
      </c>
      <c r="U11" s="22">
        <f t="shared" si="9"/>
        <v>4079</v>
      </c>
      <c r="V11" s="18">
        <f t="shared" si="11"/>
        <v>25</v>
      </c>
      <c r="W11" s="21">
        <f t="shared" si="11"/>
        <v>18227</v>
      </c>
      <c r="X11" s="21">
        <v>3702</v>
      </c>
      <c r="Y11" s="21">
        <f>W11*12</f>
        <v>218724</v>
      </c>
      <c r="Z11" s="21">
        <f t="shared" si="10"/>
        <v>2843412000</v>
      </c>
    </row>
    <row r="12" spans="1:26" x14ac:dyDescent="0.25">
      <c r="A12" s="16"/>
      <c r="B12" s="16"/>
      <c r="C12" s="16" t="s">
        <v>112</v>
      </c>
      <c r="D12" s="17">
        <v>0</v>
      </c>
      <c r="E12" s="18">
        <v>0</v>
      </c>
      <c r="F12" s="19">
        <v>0</v>
      </c>
      <c r="G12" s="20">
        <v>0</v>
      </c>
      <c r="H12" s="22">
        <f t="shared" si="4"/>
        <v>0</v>
      </c>
      <c r="I12" s="22">
        <f t="shared" si="5"/>
        <v>0</v>
      </c>
      <c r="J12" s="17">
        <v>6</v>
      </c>
      <c r="K12" s="18">
        <v>4714</v>
      </c>
      <c r="L12" s="19">
        <v>0</v>
      </c>
      <c r="M12" s="20">
        <v>0</v>
      </c>
      <c r="N12" s="22">
        <f t="shared" si="6"/>
        <v>6</v>
      </c>
      <c r="O12" s="22">
        <f t="shared" si="7"/>
        <v>4714</v>
      </c>
      <c r="P12" s="17">
        <v>135</v>
      </c>
      <c r="Q12" s="18">
        <v>21279</v>
      </c>
      <c r="R12" s="19">
        <v>0</v>
      </c>
      <c r="S12" s="20">
        <v>0</v>
      </c>
      <c r="T12" s="22">
        <f t="shared" si="8"/>
        <v>135</v>
      </c>
      <c r="U12" s="22">
        <f t="shared" si="9"/>
        <v>21279</v>
      </c>
      <c r="V12" s="18">
        <f t="shared" si="11"/>
        <v>141</v>
      </c>
      <c r="W12" s="21">
        <f t="shared" si="11"/>
        <v>25993</v>
      </c>
      <c r="X12" s="21">
        <v>2355</v>
      </c>
      <c r="Y12" s="21">
        <f>W12*12</f>
        <v>311916</v>
      </c>
      <c r="Z12" s="21">
        <f t="shared" si="10"/>
        <v>4054908000</v>
      </c>
    </row>
    <row r="13" spans="1:26" x14ac:dyDescent="0.25">
      <c r="A13" s="16"/>
      <c r="B13" s="16"/>
      <c r="C13" s="16" t="s">
        <v>37</v>
      </c>
      <c r="D13" s="17">
        <v>1</v>
      </c>
      <c r="E13" s="18">
        <v>5000</v>
      </c>
      <c r="F13" s="19">
        <v>0</v>
      </c>
      <c r="G13" s="20">
        <v>0</v>
      </c>
      <c r="H13" s="22">
        <f t="shared" si="4"/>
        <v>1</v>
      </c>
      <c r="I13" s="22">
        <f t="shared" si="5"/>
        <v>5000</v>
      </c>
      <c r="J13" s="17">
        <v>16</v>
      </c>
      <c r="K13" s="18">
        <v>11835</v>
      </c>
      <c r="L13" s="19">
        <v>0</v>
      </c>
      <c r="M13" s="20">
        <v>0</v>
      </c>
      <c r="N13" s="22">
        <f t="shared" si="6"/>
        <v>16</v>
      </c>
      <c r="O13" s="22">
        <f t="shared" si="7"/>
        <v>11835</v>
      </c>
      <c r="P13" s="17">
        <v>158</v>
      </c>
      <c r="Q13" s="18">
        <v>31363</v>
      </c>
      <c r="R13" s="19">
        <v>0</v>
      </c>
      <c r="S13" s="20">
        <v>0</v>
      </c>
      <c r="T13" s="22">
        <f t="shared" si="8"/>
        <v>158</v>
      </c>
      <c r="U13" s="22">
        <f t="shared" si="9"/>
        <v>31363</v>
      </c>
      <c r="V13" s="18">
        <f t="shared" si="11"/>
        <v>175</v>
      </c>
      <c r="W13" s="21">
        <f t="shared" si="11"/>
        <v>48198</v>
      </c>
      <c r="X13" s="21">
        <v>4369</v>
      </c>
      <c r="Y13" s="21">
        <f>W13*12</f>
        <v>578376</v>
      </c>
      <c r="Z13" s="21">
        <f t="shared" si="10"/>
        <v>7518888000</v>
      </c>
    </row>
    <row r="14" spans="1:26" x14ac:dyDescent="0.25">
      <c r="A14" s="16"/>
      <c r="B14" s="16"/>
      <c r="C14" s="16"/>
      <c r="D14" s="17"/>
      <c r="E14" s="18"/>
      <c r="F14" s="19"/>
      <c r="G14" s="20"/>
      <c r="H14" s="22"/>
      <c r="I14" s="22"/>
      <c r="J14" s="17"/>
      <c r="K14" s="18"/>
      <c r="L14" s="19"/>
      <c r="M14" s="20"/>
      <c r="N14" s="22"/>
      <c r="O14" s="22"/>
      <c r="P14" s="17"/>
      <c r="Q14" s="18"/>
      <c r="R14" s="19"/>
      <c r="S14" s="20"/>
      <c r="T14" s="22"/>
      <c r="U14" s="22"/>
      <c r="V14" s="18"/>
      <c r="W14" s="21"/>
      <c r="X14" s="21"/>
      <c r="Y14" s="21"/>
      <c r="Z14" s="21"/>
    </row>
    <row r="15" spans="1:26" x14ac:dyDescent="0.25">
      <c r="A15" s="16">
        <v>3</v>
      </c>
      <c r="B15" s="16" t="s">
        <v>113</v>
      </c>
      <c r="C15" s="16" t="s">
        <v>114</v>
      </c>
      <c r="D15" s="17">
        <v>1</v>
      </c>
      <c r="E15" s="18">
        <v>200</v>
      </c>
      <c r="F15" s="19">
        <v>0</v>
      </c>
      <c r="G15" s="20">
        <v>0</v>
      </c>
      <c r="H15" s="22">
        <f t="shared" si="4"/>
        <v>1</v>
      </c>
      <c r="I15" s="22">
        <f t="shared" si="5"/>
        <v>200</v>
      </c>
      <c r="J15" s="17">
        <v>1</v>
      </c>
      <c r="K15" s="18">
        <v>1158</v>
      </c>
      <c r="L15" s="19">
        <v>0</v>
      </c>
      <c r="M15" s="20">
        <v>0</v>
      </c>
      <c r="N15" s="22">
        <f t="shared" si="6"/>
        <v>1</v>
      </c>
      <c r="O15" s="22">
        <f t="shared" si="7"/>
        <v>1158</v>
      </c>
      <c r="P15" s="17">
        <v>119</v>
      </c>
      <c r="Q15" s="18">
        <v>9228.9599999999991</v>
      </c>
      <c r="R15" s="19">
        <v>0</v>
      </c>
      <c r="S15" s="20">
        <v>0</v>
      </c>
      <c r="T15" s="22">
        <f t="shared" si="8"/>
        <v>119</v>
      </c>
      <c r="U15" s="22">
        <f t="shared" si="9"/>
        <v>9228.9599999999991</v>
      </c>
      <c r="V15" s="18">
        <f t="shared" ref="V15:W19" si="12">SUM(D15,F15,J15,L15,P15,R15)</f>
        <v>121</v>
      </c>
      <c r="W15" s="21">
        <f t="shared" si="12"/>
        <v>10586.96</v>
      </c>
      <c r="X15" s="21">
        <v>3130</v>
      </c>
      <c r="Y15" s="21">
        <f>W15*12</f>
        <v>127043.51999999999</v>
      </c>
      <c r="Z15" s="21">
        <f t="shared" si="10"/>
        <v>1651565759.9999998</v>
      </c>
    </row>
    <row r="16" spans="1:26" x14ac:dyDescent="0.25">
      <c r="A16" s="16"/>
      <c r="B16" s="16"/>
      <c r="C16" s="16" t="s">
        <v>39</v>
      </c>
      <c r="D16" s="17">
        <v>1</v>
      </c>
      <c r="E16" s="18">
        <v>8300</v>
      </c>
      <c r="F16" s="19">
        <v>0</v>
      </c>
      <c r="G16" s="20">
        <v>0</v>
      </c>
      <c r="H16" s="22">
        <f t="shared" si="4"/>
        <v>1</v>
      </c>
      <c r="I16" s="22">
        <f t="shared" si="5"/>
        <v>8300</v>
      </c>
      <c r="J16" s="17">
        <v>1</v>
      </c>
      <c r="K16" s="18">
        <v>2326</v>
      </c>
      <c r="L16" s="19">
        <v>0</v>
      </c>
      <c r="M16" s="20">
        <v>0</v>
      </c>
      <c r="N16" s="22">
        <f t="shared" si="6"/>
        <v>1</v>
      </c>
      <c r="O16" s="22">
        <f t="shared" si="7"/>
        <v>2326</v>
      </c>
      <c r="P16" s="17">
        <v>229</v>
      </c>
      <c r="Q16" s="18">
        <v>16100</v>
      </c>
      <c r="R16" s="19">
        <v>0</v>
      </c>
      <c r="S16" s="20">
        <v>0</v>
      </c>
      <c r="T16" s="22">
        <f t="shared" si="8"/>
        <v>229</v>
      </c>
      <c r="U16" s="22">
        <f t="shared" si="9"/>
        <v>16100</v>
      </c>
      <c r="V16" s="18">
        <f t="shared" si="12"/>
        <v>231</v>
      </c>
      <c r="W16" s="21">
        <f t="shared" si="12"/>
        <v>26726</v>
      </c>
      <c r="X16" s="21">
        <v>3947</v>
      </c>
      <c r="Y16" s="21">
        <f>W16*12</f>
        <v>320712</v>
      </c>
      <c r="Z16" s="21">
        <f t="shared" si="10"/>
        <v>4169256000</v>
      </c>
    </row>
    <row r="17" spans="1:26" x14ac:dyDescent="0.25">
      <c r="A17" s="16"/>
      <c r="B17" s="16"/>
      <c r="C17" s="16" t="s">
        <v>115</v>
      </c>
      <c r="D17" s="17">
        <v>0</v>
      </c>
      <c r="E17" s="18">
        <v>0</v>
      </c>
      <c r="F17" s="19">
        <v>0</v>
      </c>
      <c r="G17" s="20">
        <v>0</v>
      </c>
      <c r="H17" s="22">
        <f t="shared" si="4"/>
        <v>0</v>
      </c>
      <c r="I17" s="22">
        <f t="shared" si="5"/>
        <v>0</v>
      </c>
      <c r="J17" s="17">
        <v>5</v>
      </c>
      <c r="K17" s="18">
        <v>1657</v>
      </c>
      <c r="L17" s="19">
        <v>0</v>
      </c>
      <c r="M17" s="20">
        <v>0</v>
      </c>
      <c r="N17" s="22">
        <f t="shared" si="6"/>
        <v>5</v>
      </c>
      <c r="O17" s="22">
        <f t="shared" si="7"/>
        <v>1657</v>
      </c>
      <c r="P17" s="17">
        <v>370</v>
      </c>
      <c r="Q17" s="18">
        <v>22781</v>
      </c>
      <c r="R17" s="19">
        <v>0</v>
      </c>
      <c r="S17" s="20">
        <v>0</v>
      </c>
      <c r="T17" s="22">
        <f t="shared" si="8"/>
        <v>370</v>
      </c>
      <c r="U17" s="22">
        <f t="shared" si="9"/>
        <v>22781</v>
      </c>
      <c r="V17" s="18">
        <f t="shared" si="12"/>
        <v>375</v>
      </c>
      <c r="W17" s="21">
        <f t="shared" si="12"/>
        <v>24438</v>
      </c>
      <c r="X17" s="21">
        <v>3571</v>
      </c>
      <c r="Y17" s="21">
        <f>W17*12</f>
        <v>293256</v>
      </c>
      <c r="Z17" s="21">
        <f t="shared" si="10"/>
        <v>3812328000</v>
      </c>
    </row>
    <row r="18" spans="1:26" x14ac:dyDescent="0.25">
      <c r="A18" s="16"/>
      <c r="B18" s="16"/>
      <c r="C18" s="16" t="s">
        <v>41</v>
      </c>
      <c r="D18" s="17">
        <v>3</v>
      </c>
      <c r="E18" s="18">
        <v>16144</v>
      </c>
      <c r="F18" s="19">
        <v>0</v>
      </c>
      <c r="G18" s="20">
        <v>0</v>
      </c>
      <c r="H18" s="22">
        <f t="shared" si="4"/>
        <v>3</v>
      </c>
      <c r="I18" s="22">
        <f t="shared" si="5"/>
        <v>16144</v>
      </c>
      <c r="J18" s="17">
        <v>4</v>
      </c>
      <c r="K18" s="18">
        <v>5900</v>
      </c>
      <c r="L18" s="19">
        <v>0</v>
      </c>
      <c r="M18" s="20">
        <v>0</v>
      </c>
      <c r="N18" s="22">
        <f t="shared" si="6"/>
        <v>4</v>
      </c>
      <c r="O18" s="22">
        <f t="shared" si="7"/>
        <v>5900</v>
      </c>
      <c r="P18" s="17">
        <v>95</v>
      </c>
      <c r="Q18" s="18">
        <v>12138</v>
      </c>
      <c r="R18" s="19">
        <v>0</v>
      </c>
      <c r="S18" s="20">
        <v>0</v>
      </c>
      <c r="T18" s="22">
        <f t="shared" si="8"/>
        <v>95</v>
      </c>
      <c r="U18" s="22">
        <f t="shared" si="9"/>
        <v>12138</v>
      </c>
      <c r="V18" s="18">
        <f t="shared" si="12"/>
        <v>102</v>
      </c>
      <c r="W18" s="21">
        <f t="shared" si="12"/>
        <v>34182</v>
      </c>
      <c r="X18" s="21">
        <v>3887</v>
      </c>
      <c r="Y18" s="21">
        <f>W18*12</f>
        <v>410184</v>
      </c>
      <c r="Z18" s="21">
        <f t="shared" si="10"/>
        <v>5332392000</v>
      </c>
    </row>
    <row r="19" spans="1:26" x14ac:dyDescent="0.25">
      <c r="A19" s="16"/>
      <c r="B19" s="16"/>
      <c r="C19" s="16" t="s">
        <v>42</v>
      </c>
      <c r="D19" s="17">
        <v>5</v>
      </c>
      <c r="E19" s="18">
        <v>26440.639999999999</v>
      </c>
      <c r="F19" s="19">
        <v>0</v>
      </c>
      <c r="G19" s="20">
        <v>0</v>
      </c>
      <c r="H19" s="22">
        <f t="shared" si="4"/>
        <v>5</v>
      </c>
      <c r="I19" s="22">
        <f t="shared" si="5"/>
        <v>26440.639999999999</v>
      </c>
      <c r="J19" s="17">
        <v>9</v>
      </c>
      <c r="K19" s="18">
        <v>16883</v>
      </c>
      <c r="L19" s="19">
        <v>0</v>
      </c>
      <c r="M19" s="20">
        <v>0</v>
      </c>
      <c r="N19" s="22">
        <f t="shared" si="6"/>
        <v>9</v>
      </c>
      <c r="O19" s="22">
        <f t="shared" si="7"/>
        <v>16883</v>
      </c>
      <c r="P19" s="17">
        <v>249</v>
      </c>
      <c r="Q19" s="18">
        <v>20907</v>
      </c>
      <c r="R19" s="19">
        <v>0</v>
      </c>
      <c r="S19" s="20">
        <v>0</v>
      </c>
      <c r="T19" s="22">
        <f t="shared" si="8"/>
        <v>249</v>
      </c>
      <c r="U19" s="22">
        <f t="shared" si="9"/>
        <v>20907</v>
      </c>
      <c r="V19" s="18">
        <f t="shared" si="12"/>
        <v>263</v>
      </c>
      <c r="W19" s="21">
        <f t="shared" si="12"/>
        <v>64230.64</v>
      </c>
      <c r="X19" s="21">
        <v>5749</v>
      </c>
      <c r="Y19" s="21">
        <f>W19*12</f>
        <v>770767.67999999993</v>
      </c>
      <c r="Z19" s="21">
        <f t="shared" si="10"/>
        <v>10019979840</v>
      </c>
    </row>
    <row r="20" spans="1:26" x14ac:dyDescent="0.25">
      <c r="A20" s="16"/>
      <c r="B20" s="16"/>
      <c r="C20" s="16"/>
      <c r="D20" s="17"/>
      <c r="E20" s="18"/>
      <c r="F20" s="19"/>
      <c r="G20" s="20"/>
      <c r="H20" s="22"/>
      <c r="I20" s="22"/>
      <c r="J20" s="17"/>
      <c r="K20" s="18"/>
      <c r="L20" s="19"/>
      <c r="M20" s="20"/>
      <c r="N20" s="22"/>
      <c r="O20" s="22"/>
      <c r="P20" s="17"/>
      <c r="Q20" s="18"/>
      <c r="R20" s="19"/>
      <c r="S20" s="20"/>
      <c r="T20" s="22"/>
      <c r="U20" s="22"/>
      <c r="V20" s="18"/>
      <c r="W20" s="21"/>
      <c r="X20" s="21"/>
      <c r="Y20" s="21"/>
      <c r="Z20" s="21"/>
    </row>
    <row r="21" spans="1:26" x14ac:dyDescent="0.25">
      <c r="A21" s="16">
        <v>4</v>
      </c>
      <c r="B21" s="16" t="s">
        <v>116</v>
      </c>
      <c r="C21" s="16" t="s">
        <v>43</v>
      </c>
      <c r="D21" s="17">
        <v>2</v>
      </c>
      <c r="E21" s="18">
        <v>18341</v>
      </c>
      <c r="F21" s="19">
        <v>0</v>
      </c>
      <c r="G21" s="20">
        <v>0</v>
      </c>
      <c r="H21" s="22">
        <f t="shared" si="4"/>
        <v>2</v>
      </c>
      <c r="I21" s="22">
        <f t="shared" si="5"/>
        <v>18341</v>
      </c>
      <c r="J21" s="17">
        <v>4</v>
      </c>
      <c r="K21" s="18">
        <v>6013</v>
      </c>
      <c r="L21" s="19">
        <v>0</v>
      </c>
      <c r="M21" s="20">
        <v>0</v>
      </c>
      <c r="N21" s="22">
        <f t="shared" si="6"/>
        <v>4</v>
      </c>
      <c r="O21" s="22">
        <f t="shared" si="7"/>
        <v>6013</v>
      </c>
      <c r="P21" s="17">
        <v>43</v>
      </c>
      <c r="Q21" s="18">
        <v>7203</v>
      </c>
      <c r="R21" s="19">
        <v>0</v>
      </c>
      <c r="S21" s="20">
        <v>0</v>
      </c>
      <c r="T21" s="22">
        <f t="shared" si="8"/>
        <v>43</v>
      </c>
      <c r="U21" s="22">
        <f t="shared" si="9"/>
        <v>7203</v>
      </c>
      <c r="V21" s="18">
        <f t="shared" ref="V21:W27" si="13">SUM(D21,F21,J21,L21,P21,R21)</f>
        <v>49</v>
      </c>
      <c r="W21" s="21">
        <f t="shared" si="13"/>
        <v>31557</v>
      </c>
      <c r="X21" s="21">
        <v>6350</v>
      </c>
      <c r="Y21" s="21">
        <f t="shared" ref="Y21:Y27" si="14">W21*12</f>
        <v>378684</v>
      </c>
      <c r="Z21" s="21">
        <f t="shared" si="10"/>
        <v>4922892000</v>
      </c>
    </row>
    <row r="22" spans="1:26" x14ac:dyDescent="0.25">
      <c r="A22" s="16"/>
      <c r="B22" s="16"/>
      <c r="C22" s="16" t="s">
        <v>44</v>
      </c>
      <c r="D22" s="17">
        <v>3</v>
      </c>
      <c r="E22" s="18">
        <v>9244.26</v>
      </c>
      <c r="F22" s="19">
        <v>0</v>
      </c>
      <c r="G22" s="20">
        <v>0</v>
      </c>
      <c r="H22" s="22">
        <f t="shared" si="4"/>
        <v>3</v>
      </c>
      <c r="I22" s="22">
        <f t="shared" si="5"/>
        <v>9244.26</v>
      </c>
      <c r="J22" s="17">
        <v>1</v>
      </c>
      <c r="K22" s="18">
        <v>1500</v>
      </c>
      <c r="L22" s="19">
        <v>0</v>
      </c>
      <c r="M22" s="20">
        <v>0</v>
      </c>
      <c r="N22" s="22">
        <f t="shared" si="6"/>
        <v>1</v>
      </c>
      <c r="O22" s="22">
        <f t="shared" si="7"/>
        <v>1500</v>
      </c>
      <c r="P22" s="17">
        <v>18</v>
      </c>
      <c r="Q22" s="18">
        <v>5614</v>
      </c>
      <c r="R22" s="19">
        <v>0</v>
      </c>
      <c r="S22" s="20">
        <v>0</v>
      </c>
      <c r="T22" s="22">
        <f t="shared" si="8"/>
        <v>18</v>
      </c>
      <c r="U22" s="22">
        <f t="shared" si="9"/>
        <v>5614</v>
      </c>
      <c r="V22" s="18">
        <f t="shared" si="13"/>
        <v>22</v>
      </c>
      <c r="W22" s="21">
        <f t="shared" si="13"/>
        <v>16358.26</v>
      </c>
      <c r="X22" s="21">
        <v>2256</v>
      </c>
      <c r="Y22" s="21">
        <f t="shared" si="14"/>
        <v>196299.12</v>
      </c>
      <c r="Z22" s="21">
        <f t="shared" si="10"/>
        <v>2551888560</v>
      </c>
    </row>
    <row r="23" spans="1:26" x14ac:dyDescent="0.25">
      <c r="A23" s="16"/>
      <c r="B23" s="16"/>
      <c r="C23" s="16" t="s">
        <v>45</v>
      </c>
      <c r="D23" s="17">
        <v>0</v>
      </c>
      <c r="E23" s="18">
        <v>0</v>
      </c>
      <c r="F23" s="19">
        <v>0</v>
      </c>
      <c r="G23" s="20">
        <v>0</v>
      </c>
      <c r="H23" s="22">
        <f t="shared" si="4"/>
        <v>0</v>
      </c>
      <c r="I23" s="22">
        <f t="shared" si="5"/>
        <v>0</v>
      </c>
      <c r="J23" s="17">
        <v>3</v>
      </c>
      <c r="K23" s="18">
        <v>4801</v>
      </c>
      <c r="L23" s="19">
        <v>0</v>
      </c>
      <c r="M23" s="20">
        <v>0</v>
      </c>
      <c r="N23" s="22">
        <f t="shared" si="6"/>
        <v>3</v>
      </c>
      <c r="O23" s="22">
        <f t="shared" si="7"/>
        <v>4801</v>
      </c>
      <c r="P23" s="17">
        <v>41</v>
      </c>
      <c r="Q23" s="18">
        <v>5179</v>
      </c>
      <c r="R23" s="19">
        <v>0</v>
      </c>
      <c r="S23" s="20">
        <v>0</v>
      </c>
      <c r="T23" s="22">
        <f t="shared" si="8"/>
        <v>41</v>
      </c>
      <c r="U23" s="22">
        <f t="shared" si="9"/>
        <v>5179</v>
      </c>
      <c r="V23" s="18">
        <f t="shared" si="13"/>
        <v>44</v>
      </c>
      <c r="W23" s="21">
        <f t="shared" si="13"/>
        <v>9980</v>
      </c>
      <c r="X23" s="21">
        <v>5493</v>
      </c>
      <c r="Y23" s="21">
        <f t="shared" si="14"/>
        <v>119760</v>
      </c>
      <c r="Z23" s="21">
        <f t="shared" si="10"/>
        <v>1556880000</v>
      </c>
    </row>
    <row r="24" spans="1:26" x14ac:dyDescent="0.25">
      <c r="A24" s="16"/>
      <c r="B24" s="16"/>
      <c r="C24" s="16" t="s">
        <v>46</v>
      </c>
      <c r="D24" s="17">
        <v>0</v>
      </c>
      <c r="E24" s="18">
        <v>0</v>
      </c>
      <c r="F24" s="19">
        <v>0</v>
      </c>
      <c r="G24" s="20">
        <v>0</v>
      </c>
      <c r="H24" s="22">
        <f>D24+F24</f>
        <v>0</v>
      </c>
      <c r="I24" s="22">
        <f>E24+G24</f>
        <v>0</v>
      </c>
      <c r="J24" s="17">
        <v>5</v>
      </c>
      <c r="K24" s="18">
        <v>8885</v>
      </c>
      <c r="L24" s="19">
        <v>0</v>
      </c>
      <c r="M24" s="20">
        <v>0</v>
      </c>
      <c r="N24" s="22">
        <f>J24+L24</f>
        <v>5</v>
      </c>
      <c r="O24" s="22">
        <f>K24+M24</f>
        <v>8885</v>
      </c>
      <c r="P24" s="17">
        <v>241</v>
      </c>
      <c r="Q24" s="18">
        <v>24327.05</v>
      </c>
      <c r="R24" s="19">
        <v>0</v>
      </c>
      <c r="S24" s="20">
        <v>0</v>
      </c>
      <c r="T24" s="22">
        <f>P24+R24</f>
        <v>241</v>
      </c>
      <c r="U24" s="22">
        <f>Q24+S24</f>
        <v>24327.05</v>
      </c>
      <c r="V24" s="18">
        <f t="shared" si="13"/>
        <v>246</v>
      </c>
      <c r="W24" s="21">
        <f t="shared" si="13"/>
        <v>33212.050000000003</v>
      </c>
      <c r="X24" s="21">
        <v>7383</v>
      </c>
      <c r="Y24" s="21">
        <f t="shared" si="14"/>
        <v>398544.60000000003</v>
      </c>
      <c r="Z24" s="21">
        <f>Y24*13000</f>
        <v>5181079800</v>
      </c>
    </row>
    <row r="25" spans="1:26" x14ac:dyDescent="0.25">
      <c r="A25" s="16"/>
      <c r="B25" s="16"/>
      <c r="C25" s="16" t="s">
        <v>47</v>
      </c>
      <c r="D25" s="17">
        <v>0</v>
      </c>
      <c r="E25" s="18">
        <v>0</v>
      </c>
      <c r="F25" s="19">
        <v>3</v>
      </c>
      <c r="G25" s="20">
        <v>29505.3</v>
      </c>
      <c r="H25" s="22">
        <f t="shared" si="4"/>
        <v>3</v>
      </c>
      <c r="I25" s="22">
        <f t="shared" si="5"/>
        <v>29505.3</v>
      </c>
      <c r="J25" s="17">
        <v>0</v>
      </c>
      <c r="K25" s="18">
        <v>0</v>
      </c>
      <c r="L25" s="19">
        <v>7</v>
      </c>
      <c r="M25" s="20">
        <v>11641</v>
      </c>
      <c r="N25" s="22">
        <f t="shared" si="6"/>
        <v>7</v>
      </c>
      <c r="O25" s="22">
        <f t="shared" si="7"/>
        <v>11641</v>
      </c>
      <c r="P25" s="17">
        <v>0</v>
      </c>
      <c r="Q25" s="18">
        <v>0</v>
      </c>
      <c r="R25" s="19">
        <v>56</v>
      </c>
      <c r="S25" s="20">
        <v>17812</v>
      </c>
      <c r="T25" s="22">
        <f t="shared" si="8"/>
        <v>56</v>
      </c>
      <c r="U25" s="22">
        <f t="shared" si="9"/>
        <v>17812</v>
      </c>
      <c r="V25" s="18">
        <f t="shared" si="13"/>
        <v>66</v>
      </c>
      <c r="W25" s="21">
        <f t="shared" si="13"/>
        <v>58958.3</v>
      </c>
      <c r="X25" s="21">
        <v>14266</v>
      </c>
      <c r="Y25" s="21">
        <f t="shared" si="14"/>
        <v>707499.60000000009</v>
      </c>
      <c r="Z25" s="21">
        <f t="shared" si="10"/>
        <v>9197494800.0000019</v>
      </c>
    </row>
    <row r="26" spans="1:26" x14ac:dyDescent="0.25">
      <c r="A26" s="16"/>
      <c r="B26" s="16"/>
      <c r="C26" s="16" t="s">
        <v>48</v>
      </c>
      <c r="D26" s="17">
        <v>0</v>
      </c>
      <c r="E26" s="18">
        <v>0</v>
      </c>
      <c r="F26" s="19">
        <v>14</v>
      </c>
      <c r="G26" s="20">
        <v>163757.6</v>
      </c>
      <c r="H26" s="22">
        <f>D26+F26</f>
        <v>14</v>
      </c>
      <c r="I26" s="22">
        <f>E26+G26</f>
        <v>163757.6</v>
      </c>
      <c r="J26" s="17">
        <v>0</v>
      </c>
      <c r="K26" s="18">
        <v>0</v>
      </c>
      <c r="L26" s="19">
        <v>0</v>
      </c>
      <c r="M26" s="20">
        <v>0</v>
      </c>
      <c r="N26" s="22">
        <f>J26+L26</f>
        <v>0</v>
      </c>
      <c r="O26" s="22">
        <f>K26+M26</f>
        <v>0</v>
      </c>
      <c r="P26" s="17">
        <v>0</v>
      </c>
      <c r="Q26" s="22">
        <v>0</v>
      </c>
      <c r="R26" s="19">
        <v>3</v>
      </c>
      <c r="S26" s="20">
        <v>2066.1</v>
      </c>
      <c r="T26" s="22">
        <f>P26+R26</f>
        <v>3</v>
      </c>
      <c r="U26" s="22">
        <f>Q26+S26</f>
        <v>2066.1</v>
      </c>
      <c r="V26" s="18">
        <f t="shared" si="13"/>
        <v>17</v>
      </c>
      <c r="W26" s="21">
        <f t="shared" si="13"/>
        <v>165823.70000000001</v>
      </c>
      <c r="X26" s="21">
        <v>11832</v>
      </c>
      <c r="Y26" s="21">
        <f t="shared" si="14"/>
        <v>1989884.4000000001</v>
      </c>
      <c r="Z26" s="21">
        <f>Y26*13000</f>
        <v>25868497200</v>
      </c>
    </row>
    <row r="27" spans="1:26" x14ac:dyDescent="0.25">
      <c r="A27" s="16"/>
      <c r="B27" s="16"/>
      <c r="C27" s="16" t="s">
        <v>9</v>
      </c>
      <c r="D27" s="17">
        <v>0</v>
      </c>
      <c r="E27" s="18">
        <v>0</v>
      </c>
      <c r="F27" s="19">
        <v>0</v>
      </c>
      <c r="G27" s="20">
        <v>0</v>
      </c>
      <c r="H27" s="22">
        <f t="shared" si="4"/>
        <v>0</v>
      </c>
      <c r="I27" s="22">
        <f t="shared" si="5"/>
        <v>0</v>
      </c>
      <c r="J27" s="17">
        <v>8</v>
      </c>
      <c r="K27" s="18">
        <v>10443</v>
      </c>
      <c r="L27" s="19">
        <v>0</v>
      </c>
      <c r="M27" s="20">
        <v>0</v>
      </c>
      <c r="N27" s="22">
        <f t="shared" si="6"/>
        <v>8</v>
      </c>
      <c r="O27" s="22">
        <f t="shared" si="7"/>
        <v>10443</v>
      </c>
      <c r="P27" s="17">
        <v>214</v>
      </c>
      <c r="Q27" s="18">
        <v>13348</v>
      </c>
      <c r="R27" s="19">
        <v>0</v>
      </c>
      <c r="S27" s="20">
        <v>0</v>
      </c>
      <c r="T27" s="22">
        <f t="shared" si="8"/>
        <v>214</v>
      </c>
      <c r="U27" s="22">
        <f t="shared" si="9"/>
        <v>13348</v>
      </c>
      <c r="V27" s="18">
        <f t="shared" si="13"/>
        <v>222</v>
      </c>
      <c r="W27" s="21">
        <f t="shared" si="13"/>
        <v>23791</v>
      </c>
      <c r="X27" s="21">
        <v>5311</v>
      </c>
      <c r="Y27" s="21">
        <f t="shared" si="14"/>
        <v>285492</v>
      </c>
      <c r="Z27" s="21">
        <f t="shared" si="10"/>
        <v>3711396000</v>
      </c>
    </row>
    <row r="28" spans="1:26" x14ac:dyDescent="0.25">
      <c r="A28" s="16"/>
      <c r="B28" s="16"/>
      <c r="C28" s="16"/>
      <c r="D28" s="17"/>
      <c r="E28" s="18"/>
      <c r="F28" s="19"/>
      <c r="G28" s="20"/>
      <c r="H28" s="22"/>
      <c r="I28" s="22"/>
      <c r="J28" s="17"/>
      <c r="K28" s="18"/>
      <c r="L28" s="19"/>
      <c r="M28" s="20"/>
      <c r="N28" s="22"/>
      <c r="O28" s="22"/>
      <c r="P28" s="17"/>
      <c r="Q28" s="18"/>
      <c r="R28" s="19"/>
      <c r="S28" s="20"/>
      <c r="T28" s="22"/>
      <c r="U28" s="22"/>
      <c r="V28" s="18"/>
      <c r="W28" s="21"/>
      <c r="X28" s="21"/>
      <c r="Y28" s="21"/>
      <c r="Z28" s="21"/>
    </row>
    <row r="29" spans="1:26" x14ac:dyDescent="0.25">
      <c r="A29" s="16">
        <v>5</v>
      </c>
      <c r="B29" s="16" t="s">
        <v>10</v>
      </c>
      <c r="C29" s="16" t="s">
        <v>49</v>
      </c>
      <c r="D29" s="17">
        <v>0</v>
      </c>
      <c r="E29" s="18">
        <v>0</v>
      </c>
      <c r="F29" s="19">
        <v>0</v>
      </c>
      <c r="G29" s="20">
        <v>0</v>
      </c>
      <c r="H29" s="22">
        <f t="shared" si="4"/>
        <v>0</v>
      </c>
      <c r="I29" s="22">
        <f t="shared" si="5"/>
        <v>0</v>
      </c>
      <c r="J29" s="17">
        <v>4</v>
      </c>
      <c r="K29" s="18">
        <v>1514</v>
      </c>
      <c r="L29" s="19">
        <v>0</v>
      </c>
      <c r="M29" s="20">
        <v>0</v>
      </c>
      <c r="N29" s="22">
        <f t="shared" si="6"/>
        <v>4</v>
      </c>
      <c r="O29" s="22">
        <f t="shared" si="7"/>
        <v>1514</v>
      </c>
      <c r="P29" s="17">
        <v>80</v>
      </c>
      <c r="Q29" s="18">
        <v>19498</v>
      </c>
      <c r="R29" s="19">
        <v>0</v>
      </c>
      <c r="S29" s="20">
        <v>0</v>
      </c>
      <c r="T29" s="22">
        <f t="shared" si="8"/>
        <v>80</v>
      </c>
      <c r="U29" s="22">
        <f t="shared" si="9"/>
        <v>19498</v>
      </c>
      <c r="V29" s="18">
        <f t="shared" ref="V29:W33" si="15">SUM(D29,F29,J29,L29,P29,R29)</f>
        <v>84</v>
      </c>
      <c r="W29" s="21">
        <f t="shared" si="15"/>
        <v>21012</v>
      </c>
      <c r="X29" s="21">
        <v>2243</v>
      </c>
      <c r="Y29" s="21">
        <f>W29*12</f>
        <v>252144</v>
      </c>
      <c r="Z29" s="21">
        <f t="shared" si="10"/>
        <v>3277872000</v>
      </c>
    </row>
    <row r="30" spans="1:26" x14ac:dyDescent="0.25">
      <c r="A30" s="16"/>
      <c r="B30" s="16"/>
      <c r="C30" s="16" t="s">
        <v>50</v>
      </c>
      <c r="D30" s="17">
        <v>1</v>
      </c>
      <c r="E30" s="18">
        <v>488</v>
      </c>
      <c r="F30" s="19">
        <v>0</v>
      </c>
      <c r="G30" s="20">
        <v>0</v>
      </c>
      <c r="H30" s="22">
        <f>D30+F30</f>
        <v>1</v>
      </c>
      <c r="I30" s="22">
        <f>E30+G30</f>
        <v>488</v>
      </c>
      <c r="J30" s="17">
        <v>6</v>
      </c>
      <c r="K30" s="18">
        <v>5209</v>
      </c>
      <c r="L30" s="19">
        <v>0</v>
      </c>
      <c r="M30" s="20">
        <v>0</v>
      </c>
      <c r="N30" s="22">
        <f>J30+L30</f>
        <v>6</v>
      </c>
      <c r="O30" s="22">
        <f>K30+M30</f>
        <v>5209</v>
      </c>
      <c r="P30" s="17">
        <v>196</v>
      </c>
      <c r="Q30" s="18">
        <v>29359</v>
      </c>
      <c r="R30" s="19">
        <v>0</v>
      </c>
      <c r="S30" s="20">
        <v>0</v>
      </c>
      <c r="T30" s="22">
        <f>P30+R30</f>
        <v>196</v>
      </c>
      <c r="U30" s="22">
        <f>Q30+S30</f>
        <v>29359</v>
      </c>
      <c r="V30" s="18">
        <f t="shared" si="15"/>
        <v>203</v>
      </c>
      <c r="W30" s="21">
        <f t="shared" si="15"/>
        <v>35056</v>
      </c>
      <c r="X30" s="21">
        <v>3020</v>
      </c>
      <c r="Y30" s="21">
        <f>W30*12</f>
        <v>420672</v>
      </c>
      <c r="Z30" s="21">
        <f>Y30*13000</f>
        <v>5468736000</v>
      </c>
    </row>
    <row r="31" spans="1:26" x14ac:dyDescent="0.25">
      <c r="A31" s="16"/>
      <c r="B31" s="16"/>
      <c r="C31" s="16" t="s">
        <v>51</v>
      </c>
      <c r="D31" s="17">
        <v>3</v>
      </c>
      <c r="E31" s="18">
        <v>63844</v>
      </c>
      <c r="F31" s="19">
        <v>0</v>
      </c>
      <c r="G31" s="20">
        <v>0</v>
      </c>
      <c r="H31" s="22">
        <f>D31+F31</f>
        <v>3</v>
      </c>
      <c r="I31" s="22">
        <f>E31+G31</f>
        <v>63844</v>
      </c>
      <c r="J31" s="17">
        <v>4</v>
      </c>
      <c r="K31" s="18">
        <v>6473</v>
      </c>
      <c r="L31" s="19">
        <v>0</v>
      </c>
      <c r="M31" s="20">
        <v>0</v>
      </c>
      <c r="N31" s="22">
        <f>J31+L31</f>
        <v>4</v>
      </c>
      <c r="O31" s="22">
        <f>K31+M31</f>
        <v>6473</v>
      </c>
      <c r="P31" s="17">
        <v>163</v>
      </c>
      <c r="Q31" s="18">
        <v>16636.125</v>
      </c>
      <c r="R31" s="19">
        <v>0</v>
      </c>
      <c r="S31" s="20">
        <v>0</v>
      </c>
      <c r="T31" s="22">
        <f>P31+R31</f>
        <v>163</v>
      </c>
      <c r="U31" s="22">
        <f>Q31+S31</f>
        <v>16636.125</v>
      </c>
      <c r="V31" s="18">
        <f t="shared" si="15"/>
        <v>170</v>
      </c>
      <c r="W31" s="21">
        <f t="shared" si="15"/>
        <v>86953.125</v>
      </c>
      <c r="X31" s="21">
        <v>3802</v>
      </c>
      <c r="Y31" s="21">
        <f>W31*12</f>
        <v>1043437.5</v>
      </c>
      <c r="Z31" s="21">
        <f>Y31*13000</f>
        <v>13564687500</v>
      </c>
    </row>
    <row r="32" spans="1:26" x14ac:dyDescent="0.25">
      <c r="A32" s="16"/>
      <c r="B32" s="16"/>
      <c r="C32" s="16" t="s">
        <v>117</v>
      </c>
      <c r="D32" s="17">
        <v>3</v>
      </c>
      <c r="E32" s="18">
        <v>30615</v>
      </c>
      <c r="F32" s="19">
        <v>0</v>
      </c>
      <c r="G32" s="20">
        <v>0</v>
      </c>
      <c r="H32" s="22">
        <f t="shared" si="4"/>
        <v>3</v>
      </c>
      <c r="I32" s="22">
        <f t="shared" si="5"/>
        <v>30615</v>
      </c>
      <c r="J32" s="17">
        <v>0</v>
      </c>
      <c r="K32" s="18">
        <v>0</v>
      </c>
      <c r="L32" s="19">
        <v>0</v>
      </c>
      <c r="M32" s="20">
        <v>0</v>
      </c>
      <c r="N32" s="22">
        <f t="shared" si="6"/>
        <v>0</v>
      </c>
      <c r="O32" s="22">
        <f t="shared" si="7"/>
        <v>0</v>
      </c>
      <c r="P32" s="17">
        <v>3</v>
      </c>
      <c r="Q32" s="18">
        <v>1023</v>
      </c>
      <c r="R32" s="19">
        <v>0</v>
      </c>
      <c r="S32" s="20">
        <v>0</v>
      </c>
      <c r="T32" s="22">
        <f t="shared" si="8"/>
        <v>3</v>
      </c>
      <c r="U32" s="22">
        <f t="shared" si="9"/>
        <v>1023</v>
      </c>
      <c r="V32" s="18">
        <f t="shared" si="15"/>
        <v>6</v>
      </c>
      <c r="W32" s="21">
        <f t="shared" si="15"/>
        <v>31638</v>
      </c>
      <c r="X32" s="21">
        <v>3466</v>
      </c>
      <c r="Y32" s="21">
        <f>W32*12</f>
        <v>379656</v>
      </c>
      <c r="Z32" s="21">
        <f t="shared" si="10"/>
        <v>4935528000</v>
      </c>
    </row>
    <row r="33" spans="1:26" x14ac:dyDescent="0.25">
      <c r="A33" s="16"/>
      <c r="B33" s="16"/>
      <c r="C33" s="16" t="s">
        <v>53</v>
      </c>
      <c r="D33" s="17">
        <v>1</v>
      </c>
      <c r="E33" s="18">
        <v>25608</v>
      </c>
      <c r="F33" s="19">
        <v>0</v>
      </c>
      <c r="G33" s="20">
        <v>0</v>
      </c>
      <c r="H33" s="22">
        <f t="shared" si="4"/>
        <v>1</v>
      </c>
      <c r="I33" s="22">
        <f t="shared" si="5"/>
        <v>25608</v>
      </c>
      <c r="J33" s="17">
        <v>0</v>
      </c>
      <c r="K33" s="18">
        <v>0</v>
      </c>
      <c r="L33" s="19">
        <v>0</v>
      </c>
      <c r="M33" s="20">
        <v>0</v>
      </c>
      <c r="N33" s="22">
        <f t="shared" si="6"/>
        <v>0</v>
      </c>
      <c r="O33" s="22">
        <f t="shared" si="7"/>
        <v>0</v>
      </c>
      <c r="P33" s="17">
        <v>8</v>
      </c>
      <c r="Q33" s="18">
        <v>830</v>
      </c>
      <c r="R33" s="19">
        <v>1</v>
      </c>
      <c r="S33" s="20">
        <v>600</v>
      </c>
      <c r="T33" s="22">
        <f t="shared" si="8"/>
        <v>9</v>
      </c>
      <c r="U33" s="22">
        <f t="shared" si="9"/>
        <v>1430</v>
      </c>
      <c r="V33" s="18">
        <f t="shared" si="15"/>
        <v>10</v>
      </c>
      <c r="W33" s="21">
        <f t="shared" si="15"/>
        <v>27038</v>
      </c>
      <c r="X33" s="21">
        <v>2184</v>
      </c>
      <c r="Y33" s="21">
        <f>W33*12</f>
        <v>324456</v>
      </c>
      <c r="Z33" s="21">
        <f t="shared" si="10"/>
        <v>4217928000</v>
      </c>
    </row>
    <row r="34" spans="1:26" x14ac:dyDescent="0.25">
      <c r="A34" s="16"/>
      <c r="B34" s="16"/>
      <c r="C34" s="16"/>
      <c r="D34" s="17"/>
      <c r="E34" s="18"/>
      <c r="F34" s="19"/>
      <c r="G34" s="20"/>
      <c r="H34" s="22"/>
      <c r="I34" s="22"/>
      <c r="J34" s="17"/>
      <c r="K34" s="18"/>
      <c r="L34" s="19"/>
      <c r="M34" s="20"/>
      <c r="N34" s="22"/>
      <c r="O34" s="22"/>
      <c r="P34" s="17"/>
      <c r="Q34" s="18"/>
      <c r="R34" s="19"/>
      <c r="S34" s="20"/>
      <c r="T34" s="22"/>
      <c r="U34" s="22"/>
      <c r="V34" s="18"/>
      <c r="W34" s="21"/>
      <c r="X34" s="21"/>
      <c r="Y34" s="21"/>
      <c r="Z34" s="21"/>
    </row>
    <row r="35" spans="1:26" x14ac:dyDescent="0.25">
      <c r="A35" s="16">
        <v>6</v>
      </c>
      <c r="B35" s="16" t="s">
        <v>11</v>
      </c>
      <c r="C35" s="16" t="s">
        <v>54</v>
      </c>
      <c r="D35" s="17">
        <v>2</v>
      </c>
      <c r="E35" s="18">
        <v>21575</v>
      </c>
      <c r="F35" s="19">
        <v>0</v>
      </c>
      <c r="G35" s="20">
        <v>0</v>
      </c>
      <c r="H35" s="22">
        <f>D35+F35</f>
        <v>2</v>
      </c>
      <c r="I35" s="22">
        <f>E35+G35</f>
        <v>21575</v>
      </c>
      <c r="J35" s="17">
        <v>8</v>
      </c>
      <c r="K35" s="18">
        <v>6208</v>
      </c>
      <c r="L35" s="19">
        <v>0</v>
      </c>
      <c r="M35" s="20">
        <v>0</v>
      </c>
      <c r="N35" s="22">
        <f>J35+L35</f>
        <v>8</v>
      </c>
      <c r="O35" s="22">
        <f>K35+M35</f>
        <v>6208</v>
      </c>
      <c r="P35" s="17">
        <v>230</v>
      </c>
      <c r="Q35" s="18">
        <v>16101.799999999996</v>
      </c>
      <c r="R35" s="19">
        <v>0</v>
      </c>
      <c r="S35" s="20">
        <v>0</v>
      </c>
      <c r="T35" s="22">
        <f>P35+R35</f>
        <v>230</v>
      </c>
      <c r="U35" s="22">
        <f>Q35+S35</f>
        <v>16101.799999999996</v>
      </c>
      <c r="V35" s="18">
        <f>SUM(D35,F35,J35,L35,P35,R35)</f>
        <v>240</v>
      </c>
      <c r="W35" s="21">
        <f>SUM(E35,G35,K35,M35,Q35,S35)</f>
        <v>43884.799999999996</v>
      </c>
      <c r="X35" s="21">
        <v>1734</v>
      </c>
      <c r="Y35" s="21">
        <f>W35*12</f>
        <v>526617.59999999998</v>
      </c>
      <c r="Z35" s="21">
        <f>Y35*13000</f>
        <v>6846028800</v>
      </c>
    </row>
    <row r="36" spans="1:26" x14ac:dyDescent="0.25">
      <c r="C36" s="16" t="s">
        <v>55</v>
      </c>
      <c r="D36" s="17">
        <v>2</v>
      </c>
      <c r="E36" s="18">
        <v>9711</v>
      </c>
      <c r="F36" s="19">
        <v>0</v>
      </c>
      <c r="G36" s="20">
        <v>0</v>
      </c>
      <c r="H36" s="22">
        <f t="shared" si="4"/>
        <v>2</v>
      </c>
      <c r="I36" s="22">
        <f t="shared" si="5"/>
        <v>9711</v>
      </c>
      <c r="J36" s="17">
        <v>4</v>
      </c>
      <c r="K36" s="18">
        <v>5915</v>
      </c>
      <c r="L36" s="19">
        <v>0</v>
      </c>
      <c r="M36" s="20">
        <v>0</v>
      </c>
      <c r="N36" s="22">
        <f t="shared" si="6"/>
        <v>4</v>
      </c>
      <c r="O36" s="22">
        <f t="shared" si="7"/>
        <v>5915</v>
      </c>
      <c r="P36" s="17">
        <v>618</v>
      </c>
      <c r="Q36" s="18">
        <v>40188.239999999998</v>
      </c>
      <c r="R36" s="19">
        <v>0</v>
      </c>
      <c r="S36" s="20">
        <v>0</v>
      </c>
      <c r="T36" s="22">
        <f t="shared" si="8"/>
        <v>618</v>
      </c>
      <c r="U36" s="22">
        <f t="shared" si="9"/>
        <v>40188.239999999998</v>
      </c>
      <c r="V36" s="18">
        <f>SUM(D36,F36,J36,L36,P36,R36)</f>
        <v>624</v>
      </c>
      <c r="W36" s="21">
        <f>SUM(E36,G36,K36,M36,Q36,S36)</f>
        <v>55814.239999999998</v>
      </c>
      <c r="X36" s="21">
        <v>2746</v>
      </c>
      <c r="Y36" s="21">
        <f>W36*12</f>
        <v>669770.88</v>
      </c>
      <c r="Z36" s="21">
        <f t="shared" si="10"/>
        <v>8707021440</v>
      </c>
    </row>
    <row r="37" spans="1:26" x14ac:dyDescent="0.25">
      <c r="C37" s="16"/>
      <c r="D37" s="17"/>
      <c r="E37" s="18"/>
      <c r="F37" s="19"/>
      <c r="G37" s="20"/>
      <c r="H37" s="22"/>
      <c r="I37" s="22"/>
      <c r="J37" s="17"/>
      <c r="K37" s="18"/>
      <c r="L37" s="19"/>
      <c r="M37" s="20"/>
      <c r="N37" s="22"/>
      <c r="O37" s="22"/>
      <c r="P37" s="17"/>
      <c r="Q37" s="18"/>
      <c r="R37" s="19"/>
      <c r="S37" s="20"/>
      <c r="T37" s="22"/>
      <c r="U37" s="22"/>
      <c r="V37" s="18"/>
      <c r="W37" s="21"/>
      <c r="X37" s="21"/>
      <c r="Y37" s="21"/>
      <c r="Z37" s="21"/>
    </row>
    <row r="38" spans="1:26" x14ac:dyDescent="0.25">
      <c r="A38" s="16">
        <v>7</v>
      </c>
      <c r="B38" s="16" t="s">
        <v>118</v>
      </c>
      <c r="C38" s="16" t="s">
        <v>119</v>
      </c>
      <c r="D38" s="17">
        <v>0</v>
      </c>
      <c r="E38" s="18">
        <v>0</v>
      </c>
      <c r="F38" s="19">
        <v>0</v>
      </c>
      <c r="G38" s="20">
        <v>0</v>
      </c>
      <c r="H38" s="22">
        <f>D38+F38</f>
        <v>0</v>
      </c>
      <c r="I38" s="22">
        <f>E38+G38</f>
        <v>0</v>
      </c>
      <c r="J38" s="17">
        <v>3</v>
      </c>
      <c r="K38" s="18">
        <v>1323</v>
      </c>
      <c r="L38" s="19">
        <v>0</v>
      </c>
      <c r="M38" s="20">
        <v>0</v>
      </c>
      <c r="N38" s="22">
        <f>J38+L38</f>
        <v>3</v>
      </c>
      <c r="O38" s="22">
        <f>K38+M38</f>
        <v>1323</v>
      </c>
      <c r="P38" s="17">
        <v>38</v>
      </c>
      <c r="Q38" s="18">
        <v>16067</v>
      </c>
      <c r="R38" s="19">
        <v>0</v>
      </c>
      <c r="S38" s="20">
        <v>0</v>
      </c>
      <c r="T38" s="22">
        <f>P38+R38</f>
        <v>38</v>
      </c>
      <c r="U38" s="22">
        <f>Q38+S38</f>
        <v>16067</v>
      </c>
      <c r="V38" s="18">
        <f t="shared" ref="V38:W44" si="16">SUM(D38,F38,J38,L38,P38,R38)</f>
        <v>41</v>
      </c>
      <c r="W38" s="21">
        <f t="shared" si="16"/>
        <v>17390</v>
      </c>
      <c r="X38" s="21">
        <v>3074</v>
      </c>
      <c r="Y38" s="21">
        <f t="shared" ref="Y38:Y44" si="17">W38*12</f>
        <v>208680</v>
      </c>
      <c r="Z38" s="21">
        <f>Y38*13000</f>
        <v>2712840000</v>
      </c>
    </row>
    <row r="39" spans="1:26" x14ac:dyDescent="0.25">
      <c r="C39" s="16" t="s">
        <v>57</v>
      </c>
      <c r="D39" s="17">
        <v>4</v>
      </c>
      <c r="E39" s="18">
        <v>100706</v>
      </c>
      <c r="F39" s="19">
        <v>0</v>
      </c>
      <c r="G39" s="20">
        <v>0</v>
      </c>
      <c r="H39" s="22">
        <f t="shared" si="4"/>
        <v>4</v>
      </c>
      <c r="I39" s="22">
        <f t="shared" si="5"/>
        <v>100706</v>
      </c>
      <c r="J39" s="17">
        <v>2</v>
      </c>
      <c r="K39" s="18">
        <v>4354</v>
      </c>
      <c r="L39" s="19">
        <v>0</v>
      </c>
      <c r="M39" s="20">
        <v>0</v>
      </c>
      <c r="N39" s="22">
        <f t="shared" si="6"/>
        <v>2</v>
      </c>
      <c r="O39" s="22">
        <f t="shared" si="7"/>
        <v>4354</v>
      </c>
      <c r="P39" s="17">
        <v>10</v>
      </c>
      <c r="Q39" s="18">
        <v>3503</v>
      </c>
      <c r="R39" s="19">
        <v>0</v>
      </c>
      <c r="S39" s="20">
        <v>0</v>
      </c>
      <c r="T39" s="22">
        <f t="shared" si="8"/>
        <v>10</v>
      </c>
      <c r="U39" s="22">
        <f t="shared" si="9"/>
        <v>3503</v>
      </c>
      <c r="V39" s="18">
        <f t="shared" si="16"/>
        <v>16</v>
      </c>
      <c r="W39" s="21">
        <f t="shared" si="16"/>
        <v>108563</v>
      </c>
      <c r="X39" s="21">
        <v>2040</v>
      </c>
      <c r="Y39" s="21">
        <f t="shared" si="17"/>
        <v>1302756</v>
      </c>
      <c r="Z39" s="21">
        <f t="shared" si="10"/>
        <v>16935828000</v>
      </c>
    </row>
    <row r="40" spans="1:26" x14ac:dyDescent="0.25">
      <c r="A40" s="16"/>
      <c r="B40" s="16"/>
      <c r="C40" s="16" t="s">
        <v>58</v>
      </c>
      <c r="D40" s="17">
        <v>0</v>
      </c>
      <c r="E40" s="18">
        <v>0</v>
      </c>
      <c r="F40" s="19">
        <v>0</v>
      </c>
      <c r="G40" s="20">
        <v>0</v>
      </c>
      <c r="H40" s="22">
        <f t="shared" si="4"/>
        <v>0</v>
      </c>
      <c r="I40" s="22">
        <f t="shared" si="5"/>
        <v>0</v>
      </c>
      <c r="J40" s="17">
        <v>13</v>
      </c>
      <c r="K40" s="18">
        <v>4198</v>
      </c>
      <c r="L40" s="19">
        <v>0</v>
      </c>
      <c r="M40" s="20">
        <v>0</v>
      </c>
      <c r="N40" s="22">
        <f t="shared" si="6"/>
        <v>13</v>
      </c>
      <c r="O40" s="22">
        <f t="shared" si="7"/>
        <v>4198</v>
      </c>
      <c r="P40" s="17">
        <v>67</v>
      </c>
      <c r="Q40" s="18">
        <v>21853</v>
      </c>
      <c r="R40" s="19">
        <v>0</v>
      </c>
      <c r="S40" s="20">
        <v>0</v>
      </c>
      <c r="T40" s="22">
        <f t="shared" si="8"/>
        <v>67</v>
      </c>
      <c r="U40" s="22">
        <f t="shared" si="9"/>
        <v>21853</v>
      </c>
      <c r="V40" s="18">
        <f t="shared" si="16"/>
        <v>80</v>
      </c>
      <c r="W40" s="21">
        <f t="shared" si="16"/>
        <v>26051</v>
      </c>
      <c r="X40" s="21">
        <v>1110</v>
      </c>
      <c r="Y40" s="21">
        <f t="shared" si="17"/>
        <v>312612</v>
      </c>
      <c r="Z40" s="21">
        <f t="shared" si="10"/>
        <v>4063956000</v>
      </c>
    </row>
    <row r="41" spans="1:26" x14ac:dyDescent="0.25">
      <c r="A41" s="16"/>
      <c r="B41" s="16"/>
      <c r="C41" s="16" t="s">
        <v>59</v>
      </c>
      <c r="D41" s="17">
        <v>3</v>
      </c>
      <c r="E41" s="18">
        <v>5848</v>
      </c>
      <c r="F41" s="19">
        <v>0</v>
      </c>
      <c r="G41" s="20">
        <v>0</v>
      </c>
      <c r="H41" s="22">
        <f t="shared" si="4"/>
        <v>3</v>
      </c>
      <c r="I41" s="22">
        <f t="shared" si="5"/>
        <v>5848</v>
      </c>
      <c r="J41" s="17">
        <v>5</v>
      </c>
      <c r="K41" s="18">
        <v>4175</v>
      </c>
      <c r="L41" s="19">
        <v>0</v>
      </c>
      <c r="M41" s="20">
        <v>0</v>
      </c>
      <c r="N41" s="22">
        <f t="shared" si="6"/>
        <v>5</v>
      </c>
      <c r="O41" s="22">
        <f t="shared" si="7"/>
        <v>4175</v>
      </c>
      <c r="P41" s="17">
        <v>296</v>
      </c>
      <c r="Q41" s="18">
        <v>16989.589999999993</v>
      </c>
      <c r="R41" s="19">
        <v>0</v>
      </c>
      <c r="S41" s="20">
        <v>0</v>
      </c>
      <c r="T41" s="22">
        <f t="shared" si="8"/>
        <v>296</v>
      </c>
      <c r="U41" s="22">
        <f t="shared" si="9"/>
        <v>16989.589999999993</v>
      </c>
      <c r="V41" s="18">
        <f t="shared" si="16"/>
        <v>304</v>
      </c>
      <c r="W41" s="21">
        <f t="shared" si="16"/>
        <v>27012.589999999993</v>
      </c>
      <c r="X41" s="21">
        <v>1414</v>
      </c>
      <c r="Y41" s="21">
        <f t="shared" si="17"/>
        <v>324151.0799999999</v>
      </c>
      <c r="Z41" s="21">
        <f t="shared" si="10"/>
        <v>4213964039.9999986</v>
      </c>
    </row>
    <row r="42" spans="1:26" x14ac:dyDescent="0.25">
      <c r="A42" s="16"/>
      <c r="B42" s="16"/>
      <c r="C42" s="16" t="s">
        <v>60</v>
      </c>
      <c r="D42" s="17">
        <v>2</v>
      </c>
      <c r="E42" s="18">
        <v>7416</v>
      </c>
      <c r="F42" s="19">
        <v>0</v>
      </c>
      <c r="G42" s="20">
        <v>0</v>
      </c>
      <c r="H42" s="22">
        <f t="shared" si="4"/>
        <v>2</v>
      </c>
      <c r="I42" s="22">
        <f t="shared" si="5"/>
        <v>7416</v>
      </c>
      <c r="J42" s="17">
        <v>11</v>
      </c>
      <c r="K42" s="18">
        <v>14180</v>
      </c>
      <c r="L42" s="19">
        <v>0</v>
      </c>
      <c r="M42" s="20">
        <v>0</v>
      </c>
      <c r="N42" s="22">
        <f t="shared" si="6"/>
        <v>11</v>
      </c>
      <c r="O42" s="22">
        <f t="shared" si="7"/>
        <v>14180</v>
      </c>
      <c r="P42" s="17">
        <v>157</v>
      </c>
      <c r="Q42" s="18">
        <v>28650</v>
      </c>
      <c r="R42" s="19">
        <v>0</v>
      </c>
      <c r="S42" s="20">
        <v>0</v>
      </c>
      <c r="T42" s="22">
        <f t="shared" si="8"/>
        <v>157</v>
      </c>
      <c r="U42" s="22">
        <f t="shared" si="9"/>
        <v>28650</v>
      </c>
      <c r="V42" s="18">
        <f t="shared" si="16"/>
        <v>170</v>
      </c>
      <c r="W42" s="21">
        <f t="shared" si="16"/>
        <v>50246</v>
      </c>
      <c r="X42" s="21">
        <v>4145</v>
      </c>
      <c r="Y42" s="21">
        <f t="shared" si="17"/>
        <v>602952</v>
      </c>
      <c r="Z42" s="21">
        <f t="shared" si="10"/>
        <v>7838376000</v>
      </c>
    </row>
    <row r="43" spans="1:26" x14ac:dyDescent="0.25">
      <c r="A43" s="16"/>
      <c r="B43" s="16"/>
      <c r="C43" s="16" t="s">
        <v>61</v>
      </c>
      <c r="D43" s="17">
        <v>3</v>
      </c>
      <c r="E43" s="18">
        <v>12294</v>
      </c>
      <c r="F43" s="19">
        <v>0</v>
      </c>
      <c r="G43" s="20">
        <v>0</v>
      </c>
      <c r="H43" s="22">
        <f t="shared" si="4"/>
        <v>3</v>
      </c>
      <c r="I43" s="22">
        <f t="shared" si="5"/>
        <v>12294</v>
      </c>
      <c r="J43" s="17">
        <v>4</v>
      </c>
      <c r="K43" s="18">
        <v>7012</v>
      </c>
      <c r="L43" s="19">
        <v>0</v>
      </c>
      <c r="M43" s="20">
        <v>0</v>
      </c>
      <c r="N43" s="22">
        <f t="shared" si="6"/>
        <v>4</v>
      </c>
      <c r="O43" s="22">
        <f t="shared" si="7"/>
        <v>7012</v>
      </c>
      <c r="P43" s="17">
        <v>396</v>
      </c>
      <c r="Q43" s="18">
        <v>22518</v>
      </c>
      <c r="R43" s="19">
        <v>0</v>
      </c>
      <c r="S43" s="20">
        <v>0</v>
      </c>
      <c r="T43" s="22">
        <f t="shared" si="8"/>
        <v>396</v>
      </c>
      <c r="U43" s="22">
        <f t="shared" si="9"/>
        <v>22518</v>
      </c>
      <c r="V43" s="18">
        <f t="shared" si="16"/>
        <v>403</v>
      </c>
      <c r="W43" s="21">
        <f t="shared" si="16"/>
        <v>41824</v>
      </c>
      <c r="X43" s="21">
        <v>1204</v>
      </c>
      <c r="Y43" s="21">
        <f t="shared" si="17"/>
        <v>501888</v>
      </c>
      <c r="Z43" s="21">
        <f t="shared" si="10"/>
        <v>6524544000</v>
      </c>
    </row>
    <row r="44" spans="1:26" x14ac:dyDescent="0.25">
      <c r="A44" s="16"/>
      <c r="B44" s="16"/>
      <c r="C44" s="16" t="s">
        <v>13</v>
      </c>
      <c r="D44" s="17">
        <v>0</v>
      </c>
      <c r="E44" s="18">
        <v>0</v>
      </c>
      <c r="F44" s="19">
        <v>0</v>
      </c>
      <c r="G44" s="20">
        <v>0</v>
      </c>
      <c r="H44" s="22">
        <f t="shared" si="4"/>
        <v>0</v>
      </c>
      <c r="I44" s="22">
        <f t="shared" si="5"/>
        <v>0</v>
      </c>
      <c r="J44" s="17">
        <v>5</v>
      </c>
      <c r="K44" s="18">
        <v>2995</v>
      </c>
      <c r="L44" s="19">
        <v>0</v>
      </c>
      <c r="M44" s="20">
        <v>0</v>
      </c>
      <c r="N44" s="22">
        <f t="shared" si="6"/>
        <v>5</v>
      </c>
      <c r="O44" s="22">
        <f t="shared" si="7"/>
        <v>2995</v>
      </c>
      <c r="P44" s="17">
        <v>133</v>
      </c>
      <c r="Q44" s="18">
        <v>14199</v>
      </c>
      <c r="R44" s="19">
        <v>0</v>
      </c>
      <c r="S44" s="20">
        <v>0</v>
      </c>
      <c r="T44" s="22">
        <f t="shared" si="8"/>
        <v>133</v>
      </c>
      <c r="U44" s="22">
        <f t="shared" si="9"/>
        <v>14199</v>
      </c>
      <c r="V44" s="18">
        <f t="shared" si="16"/>
        <v>138</v>
      </c>
      <c r="W44" s="21">
        <f t="shared" si="16"/>
        <v>17194</v>
      </c>
      <c r="X44" s="21">
        <v>1518</v>
      </c>
      <c r="Y44" s="21">
        <f t="shared" si="17"/>
        <v>206328</v>
      </c>
      <c r="Z44" s="21">
        <f t="shared" si="10"/>
        <v>2682264000</v>
      </c>
    </row>
    <row r="45" spans="1:26" x14ac:dyDescent="0.25">
      <c r="A45" s="16"/>
      <c r="B45" s="16"/>
      <c r="C45" s="16"/>
      <c r="D45" s="17"/>
      <c r="E45" s="18"/>
      <c r="F45" s="19"/>
      <c r="G45" s="20"/>
      <c r="H45" s="22"/>
      <c r="I45" s="22"/>
      <c r="J45" s="17"/>
      <c r="K45" s="18"/>
      <c r="L45" s="19"/>
      <c r="M45" s="20"/>
      <c r="N45" s="22"/>
      <c r="O45" s="22"/>
      <c r="P45" s="17"/>
      <c r="Q45" s="18"/>
      <c r="R45" s="19"/>
      <c r="S45" s="20"/>
      <c r="T45" s="22"/>
      <c r="U45" s="22"/>
      <c r="V45" s="18"/>
      <c r="W45" s="21"/>
      <c r="X45" s="21"/>
      <c r="Y45" s="21"/>
      <c r="Z45" s="21"/>
    </row>
    <row r="46" spans="1:26" x14ac:dyDescent="0.25">
      <c r="A46" s="16">
        <v>8</v>
      </c>
      <c r="B46" s="16" t="s">
        <v>120</v>
      </c>
      <c r="C46" s="16" t="s">
        <v>62</v>
      </c>
      <c r="D46" s="17">
        <v>3</v>
      </c>
      <c r="E46" s="18">
        <v>28280</v>
      </c>
      <c r="F46" s="19">
        <v>0</v>
      </c>
      <c r="G46" s="20">
        <v>0</v>
      </c>
      <c r="H46" s="22">
        <f t="shared" si="4"/>
        <v>3</v>
      </c>
      <c r="I46" s="22">
        <f t="shared" si="5"/>
        <v>28280</v>
      </c>
      <c r="J46" s="17">
        <v>1</v>
      </c>
      <c r="K46" s="18">
        <v>140</v>
      </c>
      <c r="L46" s="19">
        <v>0</v>
      </c>
      <c r="M46" s="20">
        <v>0</v>
      </c>
      <c r="N46" s="22">
        <f t="shared" si="6"/>
        <v>1</v>
      </c>
      <c r="O46" s="22">
        <f t="shared" si="7"/>
        <v>140</v>
      </c>
      <c r="P46" s="17">
        <v>172</v>
      </c>
      <c r="Q46" s="18">
        <v>8621</v>
      </c>
      <c r="R46" s="19">
        <v>0</v>
      </c>
      <c r="S46" s="20">
        <v>0</v>
      </c>
      <c r="T46" s="22">
        <f t="shared" si="8"/>
        <v>172</v>
      </c>
      <c r="U46" s="22">
        <f t="shared" si="9"/>
        <v>8621</v>
      </c>
      <c r="V46" s="18">
        <f t="shared" ref="V46:W52" si="18">SUM(D46,F46,J46,L46,P46,R46)</f>
        <v>176</v>
      </c>
      <c r="W46" s="21">
        <f t="shared" si="18"/>
        <v>37041</v>
      </c>
      <c r="X46" s="21">
        <v>1211</v>
      </c>
      <c r="Y46" s="21">
        <f t="shared" ref="Y46:Y52" si="19">W46*12</f>
        <v>444492</v>
      </c>
      <c r="Z46" s="21">
        <f t="shared" si="10"/>
        <v>5778396000</v>
      </c>
    </row>
    <row r="47" spans="1:26" x14ac:dyDescent="0.25">
      <c r="A47" s="16"/>
      <c r="B47" s="16"/>
      <c r="C47" s="16" t="s">
        <v>63</v>
      </c>
      <c r="D47" s="17">
        <v>2</v>
      </c>
      <c r="E47" s="18">
        <v>7168</v>
      </c>
      <c r="F47" s="19">
        <v>0</v>
      </c>
      <c r="G47" s="20">
        <v>0</v>
      </c>
      <c r="H47" s="22">
        <f t="shared" si="4"/>
        <v>2</v>
      </c>
      <c r="I47" s="22">
        <f t="shared" si="5"/>
        <v>7168</v>
      </c>
      <c r="J47" s="17">
        <v>2</v>
      </c>
      <c r="K47" s="18">
        <v>991</v>
      </c>
      <c r="L47" s="19">
        <v>0</v>
      </c>
      <c r="M47" s="20">
        <v>0</v>
      </c>
      <c r="N47" s="22">
        <f t="shared" si="6"/>
        <v>2</v>
      </c>
      <c r="O47" s="22">
        <f t="shared" si="7"/>
        <v>991</v>
      </c>
      <c r="P47" s="17">
        <v>322</v>
      </c>
      <c r="Q47" s="18">
        <v>16483</v>
      </c>
      <c r="R47" s="19">
        <v>0</v>
      </c>
      <c r="S47" s="20">
        <v>0</v>
      </c>
      <c r="T47" s="22">
        <f t="shared" si="8"/>
        <v>322</v>
      </c>
      <c r="U47" s="22">
        <f t="shared" si="9"/>
        <v>16483</v>
      </c>
      <c r="V47" s="18">
        <f t="shared" si="18"/>
        <v>326</v>
      </c>
      <c r="W47" s="21">
        <f t="shared" si="18"/>
        <v>24642</v>
      </c>
      <c r="X47" s="21">
        <v>1023</v>
      </c>
      <c r="Y47" s="21">
        <f t="shared" si="19"/>
        <v>295704</v>
      </c>
      <c r="Z47" s="21">
        <f t="shared" si="10"/>
        <v>3844152000</v>
      </c>
    </row>
    <row r="48" spans="1:26" x14ac:dyDescent="0.25">
      <c r="A48" s="16"/>
      <c r="B48" s="16"/>
      <c r="C48" s="16" t="s">
        <v>64</v>
      </c>
      <c r="D48" s="17">
        <v>2</v>
      </c>
      <c r="E48" s="18">
        <v>19908</v>
      </c>
      <c r="F48" s="19">
        <v>0</v>
      </c>
      <c r="G48" s="20">
        <v>0</v>
      </c>
      <c r="H48" s="22">
        <f t="shared" si="4"/>
        <v>2</v>
      </c>
      <c r="I48" s="22">
        <f t="shared" si="5"/>
        <v>19908</v>
      </c>
      <c r="J48" s="17">
        <v>3</v>
      </c>
      <c r="K48" s="18">
        <v>2840</v>
      </c>
      <c r="L48" s="19">
        <v>0</v>
      </c>
      <c r="M48" s="20">
        <v>0</v>
      </c>
      <c r="N48" s="22">
        <f t="shared" si="6"/>
        <v>3</v>
      </c>
      <c r="O48" s="22">
        <f t="shared" si="7"/>
        <v>2840</v>
      </c>
      <c r="P48" s="17">
        <v>250</v>
      </c>
      <c r="Q48" s="18">
        <v>9470</v>
      </c>
      <c r="R48" s="19">
        <v>0</v>
      </c>
      <c r="S48" s="20">
        <v>0</v>
      </c>
      <c r="T48" s="22">
        <f t="shared" si="8"/>
        <v>250</v>
      </c>
      <c r="U48" s="22">
        <f t="shared" si="9"/>
        <v>9470</v>
      </c>
      <c r="V48" s="18">
        <f t="shared" si="18"/>
        <v>255</v>
      </c>
      <c r="W48" s="21">
        <f t="shared" si="18"/>
        <v>32218</v>
      </c>
      <c r="X48" s="21">
        <v>1091</v>
      </c>
      <c r="Y48" s="21">
        <f t="shared" si="19"/>
        <v>386616</v>
      </c>
      <c r="Z48" s="21">
        <f t="shared" si="10"/>
        <v>5026008000</v>
      </c>
    </row>
    <row r="49" spans="1:26" x14ac:dyDescent="0.25">
      <c r="A49" s="16"/>
      <c r="B49" s="16"/>
      <c r="C49" s="16" t="s">
        <v>65</v>
      </c>
      <c r="D49" s="17">
        <v>4</v>
      </c>
      <c r="E49" s="18">
        <v>8275.7999999999993</v>
      </c>
      <c r="F49" s="19">
        <v>0</v>
      </c>
      <c r="G49" s="20">
        <v>0</v>
      </c>
      <c r="H49" s="22">
        <f t="shared" si="4"/>
        <v>4</v>
      </c>
      <c r="I49" s="22">
        <f t="shared" si="5"/>
        <v>8275.7999999999993</v>
      </c>
      <c r="J49" s="17">
        <v>4</v>
      </c>
      <c r="K49" s="18">
        <v>5477</v>
      </c>
      <c r="L49" s="19">
        <v>0</v>
      </c>
      <c r="M49" s="20">
        <v>0</v>
      </c>
      <c r="N49" s="22">
        <f t="shared" si="6"/>
        <v>4</v>
      </c>
      <c r="O49" s="22">
        <f t="shared" si="7"/>
        <v>5477</v>
      </c>
      <c r="P49" s="17">
        <v>339</v>
      </c>
      <c r="Q49" s="18">
        <v>13818</v>
      </c>
      <c r="R49" s="19">
        <v>0</v>
      </c>
      <c r="S49" s="20">
        <v>0</v>
      </c>
      <c r="T49" s="22">
        <f t="shared" si="8"/>
        <v>339</v>
      </c>
      <c r="U49" s="22">
        <f t="shared" si="9"/>
        <v>13818</v>
      </c>
      <c r="V49" s="18">
        <f t="shared" si="18"/>
        <v>347</v>
      </c>
      <c r="W49" s="21">
        <f t="shared" si="18"/>
        <v>27570.799999999999</v>
      </c>
      <c r="X49" s="21">
        <v>837</v>
      </c>
      <c r="Y49" s="21">
        <f t="shared" si="19"/>
        <v>330849.59999999998</v>
      </c>
      <c r="Z49" s="21">
        <f t="shared" si="10"/>
        <v>4301044800</v>
      </c>
    </row>
    <row r="50" spans="1:26" x14ac:dyDescent="0.25">
      <c r="A50" s="16"/>
      <c r="B50" s="16"/>
      <c r="C50" s="16" t="s">
        <v>66</v>
      </c>
      <c r="D50" s="17">
        <v>3</v>
      </c>
      <c r="E50" s="18">
        <v>17875.539000000001</v>
      </c>
      <c r="F50" s="19">
        <v>0</v>
      </c>
      <c r="G50" s="20">
        <v>0</v>
      </c>
      <c r="H50" s="22">
        <f t="shared" si="4"/>
        <v>3</v>
      </c>
      <c r="I50" s="22">
        <f t="shared" si="5"/>
        <v>17875.539000000001</v>
      </c>
      <c r="J50" s="17">
        <v>1</v>
      </c>
      <c r="K50" s="18">
        <v>1536</v>
      </c>
      <c r="L50" s="19">
        <v>0</v>
      </c>
      <c r="M50" s="20">
        <v>0</v>
      </c>
      <c r="N50" s="22">
        <f t="shared" si="6"/>
        <v>1</v>
      </c>
      <c r="O50" s="22">
        <f t="shared" si="7"/>
        <v>1536</v>
      </c>
      <c r="P50" s="17">
        <v>327</v>
      </c>
      <c r="Q50" s="18">
        <v>20964.822000000004</v>
      </c>
      <c r="R50" s="19">
        <v>0</v>
      </c>
      <c r="S50" s="20">
        <v>0</v>
      </c>
      <c r="T50" s="22">
        <f t="shared" si="8"/>
        <v>327</v>
      </c>
      <c r="U50" s="22">
        <f t="shared" si="9"/>
        <v>20964.822000000004</v>
      </c>
      <c r="V50" s="18">
        <f t="shared" si="18"/>
        <v>331</v>
      </c>
      <c r="W50" s="21">
        <f t="shared" si="18"/>
        <v>40376.361000000004</v>
      </c>
      <c r="X50" s="21">
        <v>1489</v>
      </c>
      <c r="Y50" s="21">
        <f t="shared" si="19"/>
        <v>484516.33200000005</v>
      </c>
      <c r="Z50" s="21">
        <f t="shared" si="10"/>
        <v>6298712316.000001</v>
      </c>
    </row>
    <row r="51" spans="1:26" x14ac:dyDescent="0.25">
      <c r="A51" s="23"/>
      <c r="B51" s="23"/>
      <c r="C51" s="23" t="s">
        <v>67</v>
      </c>
      <c r="D51" s="17">
        <v>2</v>
      </c>
      <c r="E51" s="18">
        <v>6578</v>
      </c>
      <c r="F51" s="19">
        <v>0</v>
      </c>
      <c r="G51" s="20">
        <v>0</v>
      </c>
      <c r="H51" s="22">
        <f t="shared" si="4"/>
        <v>2</v>
      </c>
      <c r="I51" s="22">
        <f t="shared" si="5"/>
        <v>6578</v>
      </c>
      <c r="J51" s="17">
        <v>10</v>
      </c>
      <c r="K51" s="18">
        <v>5084</v>
      </c>
      <c r="L51" s="19">
        <v>0</v>
      </c>
      <c r="M51" s="20">
        <v>0</v>
      </c>
      <c r="N51" s="22">
        <f t="shared" si="6"/>
        <v>10</v>
      </c>
      <c r="O51" s="22">
        <f t="shared" si="7"/>
        <v>5084</v>
      </c>
      <c r="P51" s="17">
        <v>573</v>
      </c>
      <c r="Q51" s="18">
        <v>23715.602000000006</v>
      </c>
      <c r="R51" s="19">
        <v>0</v>
      </c>
      <c r="S51" s="20">
        <v>0</v>
      </c>
      <c r="T51" s="22">
        <f t="shared" si="8"/>
        <v>573</v>
      </c>
      <c r="U51" s="22">
        <f t="shared" si="9"/>
        <v>23715.602000000006</v>
      </c>
      <c r="V51" s="18">
        <f t="shared" si="18"/>
        <v>585</v>
      </c>
      <c r="W51" s="21">
        <f t="shared" si="18"/>
        <v>35377.602000000006</v>
      </c>
      <c r="X51" s="21">
        <v>1335</v>
      </c>
      <c r="Y51" s="21">
        <f t="shared" si="19"/>
        <v>424531.22400000005</v>
      </c>
      <c r="Z51" s="21">
        <f t="shared" si="10"/>
        <v>5518905912.000001</v>
      </c>
    </row>
    <row r="52" spans="1:26" x14ac:dyDescent="0.25">
      <c r="A52" s="23"/>
      <c r="B52" s="23"/>
      <c r="C52" s="23" t="s">
        <v>68</v>
      </c>
      <c r="D52" s="17">
        <v>3</v>
      </c>
      <c r="E52" s="18">
        <v>39141</v>
      </c>
      <c r="F52" s="19">
        <v>0</v>
      </c>
      <c r="G52" s="20">
        <v>0</v>
      </c>
      <c r="H52" s="22">
        <f t="shared" si="4"/>
        <v>3</v>
      </c>
      <c r="I52" s="22">
        <f t="shared" si="5"/>
        <v>39141</v>
      </c>
      <c r="J52" s="17">
        <v>3</v>
      </c>
      <c r="K52" s="18">
        <v>2923</v>
      </c>
      <c r="L52" s="19">
        <v>0</v>
      </c>
      <c r="M52" s="20">
        <v>0</v>
      </c>
      <c r="N52" s="22">
        <f t="shared" si="6"/>
        <v>3</v>
      </c>
      <c r="O52" s="22">
        <f t="shared" si="7"/>
        <v>2923</v>
      </c>
      <c r="P52" s="17">
        <v>702</v>
      </c>
      <c r="Q52" s="18">
        <v>21745</v>
      </c>
      <c r="R52" s="19">
        <v>0</v>
      </c>
      <c r="S52" s="20">
        <v>0</v>
      </c>
      <c r="T52" s="22">
        <f t="shared" si="8"/>
        <v>702</v>
      </c>
      <c r="U52" s="22">
        <f t="shared" si="9"/>
        <v>21745</v>
      </c>
      <c r="V52" s="18">
        <f t="shared" si="18"/>
        <v>708</v>
      </c>
      <c r="W52" s="21">
        <f t="shared" si="18"/>
        <v>63809</v>
      </c>
      <c r="X52" s="21">
        <v>2124</v>
      </c>
      <c r="Y52" s="21">
        <f t="shared" si="19"/>
        <v>765708</v>
      </c>
      <c r="Z52" s="21">
        <f t="shared" si="10"/>
        <v>9954204000</v>
      </c>
    </row>
    <row r="53" spans="1:26" x14ac:dyDescent="0.25">
      <c r="A53" s="23"/>
      <c r="B53" s="23"/>
      <c r="C53" s="23"/>
      <c r="D53" s="17"/>
      <c r="E53" s="18"/>
      <c r="F53" s="19"/>
      <c r="G53" s="20"/>
      <c r="H53" s="22"/>
      <c r="I53" s="22"/>
      <c r="J53" s="17"/>
      <c r="K53" s="18"/>
      <c r="L53" s="19"/>
      <c r="M53" s="20"/>
      <c r="N53" s="22"/>
      <c r="O53" s="22"/>
      <c r="P53" s="17"/>
      <c r="Q53" s="18"/>
      <c r="R53" s="19"/>
      <c r="S53" s="20"/>
      <c r="T53" s="22"/>
      <c r="U53" s="22"/>
      <c r="V53" s="18"/>
      <c r="W53" s="21"/>
      <c r="X53" s="21"/>
      <c r="Y53" s="21"/>
      <c r="Z53" s="21"/>
    </row>
    <row r="54" spans="1:26" x14ac:dyDescent="0.25">
      <c r="A54" s="16">
        <v>9</v>
      </c>
      <c r="B54" s="16" t="s">
        <v>121</v>
      </c>
      <c r="C54" s="16" t="s">
        <v>69</v>
      </c>
      <c r="D54" s="17">
        <v>1</v>
      </c>
      <c r="E54" s="18">
        <v>16688</v>
      </c>
      <c r="F54" s="19">
        <v>0</v>
      </c>
      <c r="G54" s="20">
        <v>0</v>
      </c>
      <c r="H54" s="22">
        <f>D54+F54</f>
        <v>1</v>
      </c>
      <c r="I54" s="22">
        <f>E54+G54</f>
        <v>16688</v>
      </c>
      <c r="J54" s="17">
        <v>3</v>
      </c>
      <c r="K54" s="18">
        <v>4224</v>
      </c>
      <c r="L54" s="19">
        <v>0</v>
      </c>
      <c r="M54" s="20">
        <v>0</v>
      </c>
      <c r="N54" s="22">
        <f>J54+L54</f>
        <v>3</v>
      </c>
      <c r="O54" s="22">
        <f>K54+M54</f>
        <v>4224</v>
      </c>
      <c r="P54" s="17">
        <v>24</v>
      </c>
      <c r="Q54" s="18">
        <v>4046</v>
      </c>
      <c r="R54" s="19">
        <v>0</v>
      </c>
      <c r="S54" s="20">
        <v>0</v>
      </c>
      <c r="T54" s="22">
        <f>P54+R54</f>
        <v>24</v>
      </c>
      <c r="U54" s="22">
        <f>Q54+S54</f>
        <v>4046</v>
      </c>
      <c r="V54" s="18">
        <f t="shared" ref="V54:V62" si="20">SUM(D54,F54,J54,L54,P54,R54)</f>
        <v>28</v>
      </c>
      <c r="W54" s="21">
        <f t="shared" ref="W54:W62" si="21">SUM(E54,G54,K54,M54,Q54,S54)</f>
        <v>24958</v>
      </c>
      <c r="X54" s="21">
        <v>2198</v>
      </c>
      <c r="Y54" s="21">
        <f t="shared" ref="Y54:Y62" si="22">W54*12</f>
        <v>299496</v>
      </c>
      <c r="Z54" s="21">
        <f>Y54*13000</f>
        <v>3893448000</v>
      </c>
    </row>
    <row r="55" spans="1:26" x14ac:dyDescent="0.25">
      <c r="A55" s="16"/>
      <c r="B55" s="16"/>
      <c r="C55" s="16" t="s">
        <v>70</v>
      </c>
      <c r="D55" s="17">
        <v>3</v>
      </c>
      <c r="E55" s="18">
        <v>7785</v>
      </c>
      <c r="F55" s="19">
        <v>0</v>
      </c>
      <c r="G55" s="20">
        <v>0</v>
      </c>
      <c r="H55" s="22">
        <f t="shared" si="4"/>
        <v>3</v>
      </c>
      <c r="I55" s="22">
        <f t="shared" si="5"/>
        <v>7785</v>
      </c>
      <c r="J55" s="17">
        <v>17</v>
      </c>
      <c r="K55" s="18">
        <v>12591</v>
      </c>
      <c r="L55" s="19">
        <v>0</v>
      </c>
      <c r="M55" s="20">
        <v>0</v>
      </c>
      <c r="N55" s="22">
        <f t="shared" si="6"/>
        <v>17</v>
      </c>
      <c r="O55" s="22">
        <f t="shared" si="7"/>
        <v>12591</v>
      </c>
      <c r="P55" s="17">
        <v>395</v>
      </c>
      <c r="Q55" s="18">
        <v>24040</v>
      </c>
      <c r="R55" s="19">
        <v>0</v>
      </c>
      <c r="S55" s="20">
        <v>0</v>
      </c>
      <c r="T55" s="22">
        <f t="shared" si="8"/>
        <v>395</v>
      </c>
      <c r="U55" s="22">
        <f t="shared" si="9"/>
        <v>24040</v>
      </c>
      <c r="V55" s="18">
        <f t="shared" si="20"/>
        <v>415</v>
      </c>
      <c r="W55" s="21">
        <f t="shared" si="21"/>
        <v>44416</v>
      </c>
      <c r="X55" s="21">
        <v>1295</v>
      </c>
      <c r="Y55" s="21">
        <f t="shared" si="22"/>
        <v>532992</v>
      </c>
      <c r="Z55" s="21">
        <f t="shared" si="10"/>
        <v>6928896000</v>
      </c>
    </row>
    <row r="56" spans="1:26" x14ac:dyDescent="0.25">
      <c r="A56" s="16"/>
      <c r="B56" s="16"/>
      <c r="C56" s="16" t="s">
        <v>71</v>
      </c>
      <c r="D56" s="17">
        <v>3</v>
      </c>
      <c r="E56" s="18">
        <v>23331</v>
      </c>
      <c r="F56" s="19">
        <v>0</v>
      </c>
      <c r="G56" s="20">
        <v>0</v>
      </c>
      <c r="H56" s="22">
        <f t="shared" si="4"/>
        <v>3</v>
      </c>
      <c r="I56" s="22">
        <f t="shared" si="5"/>
        <v>23331</v>
      </c>
      <c r="J56" s="17">
        <v>7</v>
      </c>
      <c r="K56" s="18">
        <v>9696</v>
      </c>
      <c r="L56" s="19">
        <v>0</v>
      </c>
      <c r="M56" s="20">
        <v>0</v>
      </c>
      <c r="N56" s="22">
        <f t="shared" si="6"/>
        <v>7</v>
      </c>
      <c r="O56" s="22">
        <f t="shared" si="7"/>
        <v>9696</v>
      </c>
      <c r="P56" s="17">
        <v>29</v>
      </c>
      <c r="Q56" s="18">
        <v>9843</v>
      </c>
      <c r="R56" s="19">
        <v>0</v>
      </c>
      <c r="S56" s="20">
        <v>0</v>
      </c>
      <c r="T56" s="22">
        <f t="shared" si="8"/>
        <v>29</v>
      </c>
      <c r="U56" s="22">
        <f t="shared" si="9"/>
        <v>9843</v>
      </c>
      <c r="V56" s="18">
        <f t="shared" si="20"/>
        <v>39</v>
      </c>
      <c r="W56" s="21">
        <f t="shared" si="21"/>
        <v>42870</v>
      </c>
      <c r="X56" s="21">
        <v>1782</v>
      </c>
      <c r="Y56" s="21">
        <f t="shared" si="22"/>
        <v>514440</v>
      </c>
      <c r="Z56" s="21">
        <f t="shared" si="10"/>
        <v>6687720000</v>
      </c>
    </row>
    <row r="57" spans="1:26" x14ac:dyDescent="0.25">
      <c r="A57" s="16"/>
      <c r="B57" s="16"/>
      <c r="C57" s="16" t="s">
        <v>72</v>
      </c>
      <c r="D57" s="17">
        <v>2</v>
      </c>
      <c r="E57" s="18">
        <v>9179</v>
      </c>
      <c r="F57" s="19">
        <v>0</v>
      </c>
      <c r="G57" s="20">
        <v>0</v>
      </c>
      <c r="H57" s="22">
        <f t="shared" si="4"/>
        <v>2</v>
      </c>
      <c r="I57" s="22">
        <f t="shared" si="5"/>
        <v>9179</v>
      </c>
      <c r="J57" s="17">
        <v>13</v>
      </c>
      <c r="K57" s="18">
        <v>4611</v>
      </c>
      <c r="L57" s="19">
        <v>0</v>
      </c>
      <c r="M57" s="20">
        <v>0</v>
      </c>
      <c r="N57" s="22">
        <f t="shared" si="6"/>
        <v>13</v>
      </c>
      <c r="O57" s="22">
        <f t="shared" si="7"/>
        <v>4611</v>
      </c>
      <c r="P57" s="17">
        <v>635</v>
      </c>
      <c r="Q57" s="18">
        <v>34784</v>
      </c>
      <c r="R57" s="19">
        <v>0</v>
      </c>
      <c r="S57" s="20">
        <v>0</v>
      </c>
      <c r="T57" s="22">
        <f t="shared" si="8"/>
        <v>635</v>
      </c>
      <c r="U57" s="22">
        <f t="shared" si="9"/>
        <v>34784</v>
      </c>
      <c r="V57" s="18">
        <f t="shared" si="20"/>
        <v>650</v>
      </c>
      <c r="W57" s="21">
        <f t="shared" si="21"/>
        <v>48574</v>
      </c>
      <c r="X57" s="21">
        <v>1386</v>
      </c>
      <c r="Y57" s="21">
        <f t="shared" si="22"/>
        <v>582888</v>
      </c>
      <c r="Z57" s="21">
        <f t="shared" si="10"/>
        <v>7577544000</v>
      </c>
    </row>
    <row r="58" spans="1:26" x14ac:dyDescent="0.25">
      <c r="A58" s="16"/>
      <c r="B58" s="16"/>
      <c r="C58" s="16" t="s">
        <v>73</v>
      </c>
      <c r="D58" s="17">
        <v>3</v>
      </c>
      <c r="E58" s="18">
        <v>5677</v>
      </c>
      <c r="F58" s="19">
        <v>0</v>
      </c>
      <c r="G58" s="20">
        <v>0</v>
      </c>
      <c r="H58" s="22">
        <f t="shared" si="4"/>
        <v>3</v>
      </c>
      <c r="I58" s="22">
        <f t="shared" si="5"/>
        <v>5677</v>
      </c>
      <c r="J58" s="17">
        <v>14</v>
      </c>
      <c r="K58" s="18">
        <v>12444</v>
      </c>
      <c r="L58" s="19">
        <v>0</v>
      </c>
      <c r="M58" s="20">
        <v>0</v>
      </c>
      <c r="N58" s="22">
        <f t="shared" si="6"/>
        <v>14</v>
      </c>
      <c r="O58" s="22">
        <f t="shared" si="7"/>
        <v>12444</v>
      </c>
      <c r="P58" s="17">
        <v>334</v>
      </c>
      <c r="Q58" s="18">
        <v>11332</v>
      </c>
      <c r="R58" s="19">
        <v>0</v>
      </c>
      <c r="S58" s="20">
        <v>0</v>
      </c>
      <c r="T58" s="22">
        <f t="shared" si="8"/>
        <v>334</v>
      </c>
      <c r="U58" s="22">
        <f t="shared" si="9"/>
        <v>11332</v>
      </c>
      <c r="V58" s="18">
        <f t="shared" si="20"/>
        <v>351</v>
      </c>
      <c r="W58" s="21">
        <f t="shared" si="21"/>
        <v>29453</v>
      </c>
      <c r="X58" s="21">
        <v>1037</v>
      </c>
      <c r="Y58" s="21">
        <f t="shared" si="22"/>
        <v>353436</v>
      </c>
      <c r="Z58" s="21">
        <f t="shared" si="10"/>
        <v>4594668000</v>
      </c>
    </row>
    <row r="59" spans="1:26" x14ac:dyDescent="0.25">
      <c r="A59" s="16"/>
      <c r="B59" s="16"/>
      <c r="C59" s="16" t="s">
        <v>74</v>
      </c>
      <c r="D59" s="17">
        <v>2</v>
      </c>
      <c r="E59" s="18">
        <v>5229</v>
      </c>
      <c r="F59" s="19">
        <v>0</v>
      </c>
      <c r="G59" s="20">
        <v>0</v>
      </c>
      <c r="H59" s="22">
        <f t="shared" si="4"/>
        <v>2</v>
      </c>
      <c r="I59" s="22">
        <f t="shared" si="5"/>
        <v>5229</v>
      </c>
      <c r="J59" s="17">
        <v>5</v>
      </c>
      <c r="K59" s="18">
        <v>7231</v>
      </c>
      <c r="L59" s="19">
        <v>0</v>
      </c>
      <c r="M59" s="20">
        <v>0</v>
      </c>
      <c r="N59" s="22">
        <f t="shared" si="6"/>
        <v>5</v>
      </c>
      <c r="O59" s="22">
        <f t="shared" si="7"/>
        <v>7231</v>
      </c>
      <c r="P59" s="17">
        <v>329</v>
      </c>
      <c r="Q59" s="18">
        <v>27579</v>
      </c>
      <c r="R59" s="19">
        <v>0</v>
      </c>
      <c r="S59" s="20">
        <v>0</v>
      </c>
      <c r="T59" s="22">
        <f t="shared" si="8"/>
        <v>329</v>
      </c>
      <c r="U59" s="22">
        <f t="shared" si="9"/>
        <v>27579</v>
      </c>
      <c r="V59" s="18">
        <f t="shared" si="20"/>
        <v>336</v>
      </c>
      <c r="W59" s="21">
        <f t="shared" si="21"/>
        <v>40039</v>
      </c>
      <c r="X59" s="21">
        <v>1790</v>
      </c>
      <c r="Y59" s="21">
        <f t="shared" si="22"/>
        <v>480468</v>
      </c>
      <c r="Z59" s="21">
        <f t="shared" si="10"/>
        <v>6246084000</v>
      </c>
    </row>
    <row r="60" spans="1:26" x14ac:dyDescent="0.25">
      <c r="A60" s="16"/>
      <c r="B60" s="16"/>
      <c r="C60" s="16" t="s">
        <v>75</v>
      </c>
      <c r="D60" s="17">
        <v>4</v>
      </c>
      <c r="E60" s="18">
        <v>40206</v>
      </c>
      <c r="F60" s="19">
        <v>0</v>
      </c>
      <c r="G60" s="20">
        <v>0</v>
      </c>
      <c r="H60" s="22">
        <f t="shared" si="4"/>
        <v>4</v>
      </c>
      <c r="I60" s="22">
        <f t="shared" si="5"/>
        <v>40206</v>
      </c>
      <c r="J60" s="17">
        <v>10</v>
      </c>
      <c r="K60" s="18">
        <v>14123</v>
      </c>
      <c r="L60" s="19">
        <v>0</v>
      </c>
      <c r="M60" s="20">
        <v>0</v>
      </c>
      <c r="N60" s="22">
        <f t="shared" si="6"/>
        <v>10</v>
      </c>
      <c r="O60" s="22">
        <f t="shared" si="7"/>
        <v>14123</v>
      </c>
      <c r="P60" s="17">
        <v>448</v>
      </c>
      <c r="Q60" s="18">
        <v>33501</v>
      </c>
      <c r="R60" s="19">
        <v>0</v>
      </c>
      <c r="S60" s="20">
        <v>0</v>
      </c>
      <c r="T60" s="22">
        <f t="shared" si="8"/>
        <v>448</v>
      </c>
      <c r="U60" s="22">
        <f t="shared" si="9"/>
        <v>33501</v>
      </c>
      <c r="V60" s="18">
        <f t="shared" si="20"/>
        <v>462</v>
      </c>
      <c r="W60" s="21">
        <f t="shared" si="21"/>
        <v>87830</v>
      </c>
      <c r="X60" s="21">
        <v>3092</v>
      </c>
      <c r="Y60" s="21">
        <f t="shared" si="22"/>
        <v>1053960</v>
      </c>
      <c r="Z60" s="21">
        <f t="shared" si="10"/>
        <v>13701480000</v>
      </c>
    </row>
    <row r="61" spans="1:26" x14ac:dyDescent="0.25">
      <c r="C61" s="16" t="s">
        <v>76</v>
      </c>
      <c r="D61" s="17">
        <v>3</v>
      </c>
      <c r="E61" s="18">
        <v>31962</v>
      </c>
      <c r="F61" s="19">
        <v>0</v>
      </c>
      <c r="G61" s="20">
        <v>0</v>
      </c>
      <c r="H61" s="22">
        <f>D61+F61</f>
        <v>3</v>
      </c>
      <c r="I61" s="22">
        <f>E61+G61</f>
        <v>31962</v>
      </c>
      <c r="J61" s="17">
        <v>7</v>
      </c>
      <c r="K61" s="18">
        <v>3419</v>
      </c>
      <c r="L61" s="19">
        <v>0</v>
      </c>
      <c r="M61" s="20">
        <v>0</v>
      </c>
      <c r="N61" s="22">
        <f>J61+L61</f>
        <v>7</v>
      </c>
      <c r="O61" s="22">
        <f>K61+M61</f>
        <v>3419</v>
      </c>
      <c r="P61" s="17">
        <v>196</v>
      </c>
      <c r="Q61" s="18">
        <v>12648</v>
      </c>
      <c r="R61" s="19">
        <v>0</v>
      </c>
      <c r="S61" s="20">
        <v>0</v>
      </c>
      <c r="T61" s="22">
        <f>P61+R61</f>
        <v>196</v>
      </c>
      <c r="U61" s="22">
        <f>Q61+S61</f>
        <v>12648</v>
      </c>
      <c r="V61" s="18">
        <f t="shared" si="20"/>
        <v>206</v>
      </c>
      <c r="W61" s="21">
        <f t="shared" si="21"/>
        <v>48029</v>
      </c>
      <c r="X61" s="21">
        <v>1115</v>
      </c>
      <c r="Y61" s="21">
        <f t="shared" si="22"/>
        <v>576348</v>
      </c>
      <c r="Z61" s="21">
        <f>Y61*13000</f>
        <v>7492524000</v>
      </c>
    </row>
    <row r="62" spans="1:26" x14ac:dyDescent="0.25">
      <c r="A62" s="16"/>
      <c r="B62" s="16"/>
      <c r="C62" s="16" t="s">
        <v>16</v>
      </c>
      <c r="D62" s="17">
        <v>1</v>
      </c>
      <c r="E62" s="18">
        <v>4964</v>
      </c>
      <c r="F62" s="19">
        <v>0</v>
      </c>
      <c r="G62" s="20">
        <v>0</v>
      </c>
      <c r="H62" s="22">
        <f t="shared" si="4"/>
        <v>1</v>
      </c>
      <c r="I62" s="22">
        <f t="shared" si="5"/>
        <v>4964</v>
      </c>
      <c r="J62" s="17">
        <v>4</v>
      </c>
      <c r="K62" s="18">
        <v>6518</v>
      </c>
      <c r="L62" s="19">
        <v>0</v>
      </c>
      <c r="M62" s="20">
        <v>0</v>
      </c>
      <c r="N62" s="22">
        <f t="shared" si="6"/>
        <v>4</v>
      </c>
      <c r="O62" s="22">
        <f t="shared" si="7"/>
        <v>6518</v>
      </c>
      <c r="P62" s="17">
        <v>169</v>
      </c>
      <c r="Q62" s="18">
        <v>17028</v>
      </c>
      <c r="R62" s="19">
        <v>0</v>
      </c>
      <c r="S62" s="20">
        <v>0</v>
      </c>
      <c r="T62" s="22">
        <f t="shared" si="8"/>
        <v>169</v>
      </c>
      <c r="U62" s="22">
        <f t="shared" si="9"/>
        <v>17028</v>
      </c>
      <c r="V62" s="18">
        <f t="shared" si="20"/>
        <v>174</v>
      </c>
      <c r="W62" s="21">
        <f t="shared" si="21"/>
        <v>28510</v>
      </c>
      <c r="X62" s="21">
        <v>1834</v>
      </c>
      <c r="Y62" s="21">
        <f t="shared" si="22"/>
        <v>342120</v>
      </c>
      <c r="Z62" s="21">
        <f t="shared" si="10"/>
        <v>4447560000</v>
      </c>
    </row>
    <row r="63" spans="1:26" x14ac:dyDescent="0.25">
      <c r="A63" s="16"/>
      <c r="B63" s="16"/>
      <c r="C63" s="16"/>
      <c r="D63" s="17"/>
      <c r="E63" s="18"/>
      <c r="F63" s="19"/>
      <c r="G63" s="20"/>
      <c r="H63" s="22"/>
      <c r="I63" s="22"/>
      <c r="J63" s="17"/>
      <c r="K63" s="18"/>
      <c r="L63" s="19"/>
      <c r="M63" s="20"/>
      <c r="N63" s="22"/>
      <c r="O63" s="22"/>
      <c r="P63" s="17"/>
      <c r="Q63" s="18"/>
      <c r="R63" s="19"/>
      <c r="S63" s="20"/>
      <c r="T63" s="22"/>
      <c r="U63" s="22"/>
      <c r="V63" s="18"/>
      <c r="W63" s="21"/>
      <c r="X63" s="21"/>
      <c r="Y63" s="21"/>
      <c r="Z63" s="21"/>
    </row>
    <row r="64" spans="1:26" x14ac:dyDescent="0.25">
      <c r="A64" s="16">
        <v>10</v>
      </c>
      <c r="B64" s="16" t="s">
        <v>122</v>
      </c>
      <c r="C64" s="16" t="s">
        <v>77</v>
      </c>
      <c r="D64" s="17">
        <v>0</v>
      </c>
      <c r="E64" s="18">
        <v>0</v>
      </c>
      <c r="F64" s="19">
        <v>6</v>
      </c>
      <c r="G64" s="20">
        <v>25720</v>
      </c>
      <c r="H64" s="22">
        <f>D64+F64</f>
        <v>6</v>
      </c>
      <c r="I64" s="22">
        <f>E64+G64</f>
        <v>25720</v>
      </c>
      <c r="J64" s="17">
        <v>0</v>
      </c>
      <c r="K64" s="18">
        <v>0</v>
      </c>
      <c r="L64" s="19">
        <v>6</v>
      </c>
      <c r="M64" s="20">
        <v>9500</v>
      </c>
      <c r="N64" s="22">
        <f>J64+L64</f>
        <v>6</v>
      </c>
      <c r="O64" s="22">
        <f>K64+M64</f>
        <v>9500</v>
      </c>
      <c r="P64" s="17">
        <v>72</v>
      </c>
      <c r="Q64" s="18">
        <v>7206</v>
      </c>
      <c r="R64" s="19">
        <v>10</v>
      </c>
      <c r="S64" s="20">
        <v>4132</v>
      </c>
      <c r="T64" s="22">
        <f>P64+R64</f>
        <v>82</v>
      </c>
      <c r="U64" s="22">
        <f>Q64+S64</f>
        <v>11338</v>
      </c>
      <c r="V64" s="18">
        <f t="shared" ref="V64:W67" si="23">SUM(D64,F64,J64,L64,P64,R64)</f>
        <v>94</v>
      </c>
      <c r="W64" s="21">
        <f t="shared" si="23"/>
        <v>46558</v>
      </c>
      <c r="X64" s="21">
        <v>31240</v>
      </c>
      <c r="Y64" s="21">
        <f>W64*12</f>
        <v>558696</v>
      </c>
      <c r="Z64" s="21">
        <f>Y64*13000</f>
        <v>7263048000</v>
      </c>
    </row>
    <row r="65" spans="1:26" x14ac:dyDescent="0.25">
      <c r="A65" s="16"/>
      <c r="B65" s="16"/>
      <c r="C65" s="16" t="s">
        <v>78</v>
      </c>
      <c r="D65" s="17">
        <v>0</v>
      </c>
      <c r="E65" s="18">
        <v>0</v>
      </c>
      <c r="F65" s="19">
        <v>3</v>
      </c>
      <c r="G65" s="20">
        <v>12688</v>
      </c>
      <c r="H65" s="22">
        <f>D65+F65</f>
        <v>3</v>
      </c>
      <c r="I65" s="22">
        <f>E65+G65</f>
        <v>12688</v>
      </c>
      <c r="J65" s="17">
        <v>0</v>
      </c>
      <c r="K65" s="18">
        <v>0</v>
      </c>
      <c r="L65" s="19">
        <v>9</v>
      </c>
      <c r="M65" s="20">
        <v>15559.993457334465</v>
      </c>
      <c r="N65" s="22">
        <f>J65+L65</f>
        <v>9</v>
      </c>
      <c r="O65" s="22">
        <f>K65+M65</f>
        <v>15559.993457334465</v>
      </c>
      <c r="P65" s="17">
        <v>7</v>
      </c>
      <c r="Q65" s="18">
        <v>2964</v>
      </c>
      <c r="R65" s="19">
        <v>64</v>
      </c>
      <c r="S65" s="20">
        <v>12212.591550947975</v>
      </c>
      <c r="T65" s="22">
        <f>P65+R65</f>
        <v>71</v>
      </c>
      <c r="U65" s="22">
        <f>Q65+S65</f>
        <v>15176.591550947975</v>
      </c>
      <c r="V65" s="18">
        <f t="shared" si="23"/>
        <v>83</v>
      </c>
      <c r="W65" s="21">
        <f t="shared" si="23"/>
        <v>43424.58500828244</v>
      </c>
      <c r="X65" s="21">
        <v>6958</v>
      </c>
      <c r="Y65" s="21">
        <f>W65*12</f>
        <v>521095.02009938925</v>
      </c>
      <c r="Z65" s="21">
        <f>Y65*13000</f>
        <v>6774235261.2920599</v>
      </c>
    </row>
    <row r="66" spans="1:26" x14ac:dyDescent="0.25">
      <c r="C66" s="16" t="s">
        <v>79</v>
      </c>
      <c r="D66" s="17">
        <v>0</v>
      </c>
      <c r="E66" s="18">
        <v>0</v>
      </c>
      <c r="F66" s="19">
        <v>8</v>
      </c>
      <c r="G66" s="20">
        <v>30075</v>
      </c>
      <c r="H66" s="22">
        <f t="shared" si="4"/>
        <v>8</v>
      </c>
      <c r="I66" s="22">
        <f t="shared" si="5"/>
        <v>30075</v>
      </c>
      <c r="J66" s="17">
        <v>0</v>
      </c>
      <c r="K66" s="18">
        <v>0</v>
      </c>
      <c r="L66" s="19">
        <v>10</v>
      </c>
      <c r="M66" s="20">
        <v>15242.838</v>
      </c>
      <c r="N66" s="22">
        <f t="shared" si="6"/>
        <v>10</v>
      </c>
      <c r="O66" s="22">
        <f t="shared" si="7"/>
        <v>15242.838</v>
      </c>
      <c r="P66" s="17">
        <v>17</v>
      </c>
      <c r="Q66" s="18">
        <v>3298</v>
      </c>
      <c r="R66" s="19">
        <v>85</v>
      </c>
      <c r="S66" s="20">
        <v>25517.54</v>
      </c>
      <c r="T66" s="22">
        <f t="shared" si="8"/>
        <v>102</v>
      </c>
      <c r="U66" s="22">
        <f t="shared" si="9"/>
        <v>28815.54</v>
      </c>
      <c r="V66" s="18">
        <f t="shared" si="23"/>
        <v>120</v>
      </c>
      <c r="W66" s="21">
        <f t="shared" si="23"/>
        <v>74133.377999999997</v>
      </c>
      <c r="X66" s="21">
        <v>6716</v>
      </c>
      <c r="Y66" s="21">
        <f>W66*12</f>
        <v>889600.53599999996</v>
      </c>
      <c r="Z66" s="21">
        <f t="shared" si="10"/>
        <v>11564806968</v>
      </c>
    </row>
    <row r="67" spans="1:26" x14ac:dyDescent="0.25">
      <c r="A67" s="16"/>
      <c r="B67" s="16"/>
      <c r="C67" s="16" t="s">
        <v>80</v>
      </c>
      <c r="D67" s="17">
        <v>0</v>
      </c>
      <c r="E67" s="18">
        <v>0</v>
      </c>
      <c r="F67" s="19">
        <v>0</v>
      </c>
      <c r="G67" s="20">
        <v>0</v>
      </c>
      <c r="H67" s="22">
        <f t="shared" si="4"/>
        <v>0</v>
      </c>
      <c r="I67" s="22">
        <f t="shared" si="5"/>
        <v>0</v>
      </c>
      <c r="J67" s="17">
        <v>0</v>
      </c>
      <c r="K67" s="18">
        <v>0</v>
      </c>
      <c r="L67" s="19">
        <v>6</v>
      </c>
      <c r="M67" s="20">
        <v>7280.7929999999997</v>
      </c>
      <c r="N67" s="22">
        <f t="shared" si="6"/>
        <v>6</v>
      </c>
      <c r="O67" s="22">
        <f t="shared" si="7"/>
        <v>7280.7929999999997</v>
      </c>
      <c r="P67" s="17">
        <v>13</v>
      </c>
      <c r="Q67" s="18">
        <v>2273</v>
      </c>
      <c r="R67" s="19">
        <v>21</v>
      </c>
      <c r="S67" s="20">
        <v>10138.088</v>
      </c>
      <c r="T67" s="22">
        <f t="shared" si="8"/>
        <v>34</v>
      </c>
      <c r="U67" s="22">
        <f t="shared" si="9"/>
        <v>12411.088</v>
      </c>
      <c r="V67" s="18">
        <f t="shared" si="23"/>
        <v>40</v>
      </c>
      <c r="W67" s="21">
        <f t="shared" si="23"/>
        <v>19691.881000000001</v>
      </c>
      <c r="X67" s="21">
        <v>4568</v>
      </c>
      <c r="Y67" s="21">
        <f>W67*12</f>
        <v>236302.57200000001</v>
      </c>
      <c r="Z67" s="21">
        <f t="shared" si="10"/>
        <v>3071933436</v>
      </c>
    </row>
    <row r="68" spans="1:26" x14ac:dyDescent="0.25">
      <c r="A68" s="16"/>
      <c r="B68" s="16"/>
      <c r="C68" s="16"/>
      <c r="D68" s="17"/>
      <c r="E68" s="18"/>
      <c r="F68" s="19"/>
      <c r="G68" s="20"/>
      <c r="H68" s="22"/>
      <c r="I68" s="22"/>
      <c r="J68" s="17"/>
      <c r="K68" s="18"/>
      <c r="L68" s="19"/>
      <c r="M68" s="20"/>
      <c r="N68" s="22"/>
      <c r="O68" s="22"/>
      <c r="P68" s="17"/>
      <c r="Q68" s="18"/>
      <c r="R68" s="19"/>
      <c r="S68" s="20"/>
      <c r="T68" s="22"/>
      <c r="U68" s="22"/>
      <c r="V68" s="18"/>
      <c r="W68" s="21"/>
      <c r="X68" s="21"/>
      <c r="Y68" s="21"/>
      <c r="Z68" s="21"/>
    </row>
    <row r="69" spans="1:26" x14ac:dyDescent="0.25">
      <c r="A69" s="16">
        <v>11</v>
      </c>
      <c r="B69" s="16" t="s">
        <v>123</v>
      </c>
      <c r="C69" s="16" t="s">
        <v>81</v>
      </c>
      <c r="D69" s="17">
        <v>1</v>
      </c>
      <c r="E69" s="18">
        <v>5692</v>
      </c>
      <c r="F69" s="19">
        <v>0</v>
      </c>
      <c r="G69" s="20">
        <v>0</v>
      </c>
      <c r="H69" s="22">
        <f>D69+F69</f>
        <v>1</v>
      </c>
      <c r="I69" s="22">
        <f>E69+G69</f>
        <v>5692</v>
      </c>
      <c r="J69" s="17">
        <v>4</v>
      </c>
      <c r="K69" s="18">
        <v>5712</v>
      </c>
      <c r="L69" s="19">
        <v>1</v>
      </c>
      <c r="M69" s="20">
        <v>1245</v>
      </c>
      <c r="N69" s="22">
        <f>J69+L69</f>
        <v>5</v>
      </c>
      <c r="O69" s="22">
        <f>K69+M69</f>
        <v>6957</v>
      </c>
      <c r="P69" s="17">
        <v>107</v>
      </c>
      <c r="Q69" s="18">
        <v>11844</v>
      </c>
      <c r="R69" s="19">
        <v>4</v>
      </c>
      <c r="S69" s="20">
        <v>2135</v>
      </c>
      <c r="T69" s="22">
        <f>P69+R69</f>
        <v>111</v>
      </c>
      <c r="U69" s="22">
        <f>Q69+S69</f>
        <v>13979</v>
      </c>
      <c r="V69" s="18">
        <f t="shared" ref="V69:W72" si="24">SUM(D69,F69,J69,L69,P69,R69)</f>
        <v>117</v>
      </c>
      <c r="W69" s="21">
        <f t="shared" si="24"/>
        <v>26628</v>
      </c>
      <c r="X69" s="21">
        <v>1472</v>
      </c>
      <c r="Y69" s="21">
        <f>W69*12</f>
        <v>319536</v>
      </c>
      <c r="Z69" s="21">
        <f>Y69*13000</f>
        <v>4153968000</v>
      </c>
    </row>
    <row r="70" spans="1:26" x14ac:dyDescent="0.25">
      <c r="C70" s="16" t="s">
        <v>82</v>
      </c>
      <c r="D70" s="17">
        <v>1</v>
      </c>
      <c r="E70" s="18">
        <v>5472</v>
      </c>
      <c r="F70" s="19">
        <v>1</v>
      </c>
      <c r="G70" s="20">
        <v>1000</v>
      </c>
      <c r="H70" s="22">
        <f t="shared" si="4"/>
        <v>2</v>
      </c>
      <c r="I70" s="22">
        <f t="shared" si="5"/>
        <v>6472</v>
      </c>
      <c r="J70" s="17">
        <v>2</v>
      </c>
      <c r="K70" s="18">
        <v>2458</v>
      </c>
      <c r="L70" s="19">
        <v>1</v>
      </c>
      <c r="M70" s="20">
        <v>1000</v>
      </c>
      <c r="N70" s="22">
        <f t="shared" si="6"/>
        <v>3</v>
      </c>
      <c r="O70" s="22">
        <f t="shared" si="7"/>
        <v>3458</v>
      </c>
      <c r="P70" s="17">
        <v>6</v>
      </c>
      <c r="Q70" s="18">
        <v>1596</v>
      </c>
      <c r="R70" s="19">
        <v>44</v>
      </c>
      <c r="S70" s="20">
        <v>10212</v>
      </c>
      <c r="T70" s="22">
        <f t="shared" si="8"/>
        <v>50</v>
      </c>
      <c r="U70" s="22">
        <f t="shared" si="9"/>
        <v>11808</v>
      </c>
      <c r="V70" s="18">
        <f t="shared" si="24"/>
        <v>55</v>
      </c>
      <c r="W70" s="21">
        <f t="shared" si="24"/>
        <v>21738</v>
      </c>
      <c r="X70" s="21">
        <v>2700</v>
      </c>
      <c r="Y70" s="21">
        <f>W70*12</f>
        <v>260856</v>
      </c>
      <c r="Z70" s="21">
        <f t="shared" si="10"/>
        <v>3391128000</v>
      </c>
    </row>
    <row r="71" spans="1:26" x14ac:dyDescent="0.25">
      <c r="A71" s="16"/>
      <c r="B71" s="16"/>
      <c r="C71" s="16" t="s">
        <v>83</v>
      </c>
      <c r="D71" s="17">
        <v>0</v>
      </c>
      <c r="E71" s="18">
        <v>0</v>
      </c>
      <c r="F71" s="19">
        <v>13</v>
      </c>
      <c r="G71" s="20">
        <v>57080</v>
      </c>
      <c r="H71" s="22">
        <f t="shared" si="4"/>
        <v>13</v>
      </c>
      <c r="I71" s="22">
        <f t="shared" si="5"/>
        <v>57080</v>
      </c>
      <c r="J71" s="17">
        <v>0</v>
      </c>
      <c r="K71" s="18">
        <v>0</v>
      </c>
      <c r="L71" s="19">
        <v>17</v>
      </c>
      <c r="M71" s="20">
        <v>24189</v>
      </c>
      <c r="N71" s="22">
        <f t="shared" si="6"/>
        <v>17</v>
      </c>
      <c r="O71" s="22">
        <f t="shared" si="7"/>
        <v>24189</v>
      </c>
      <c r="P71" s="17">
        <v>0</v>
      </c>
      <c r="Q71" s="18">
        <v>0</v>
      </c>
      <c r="R71" s="19">
        <v>99</v>
      </c>
      <c r="S71" s="20">
        <v>29720</v>
      </c>
      <c r="T71" s="22">
        <f t="shared" si="8"/>
        <v>99</v>
      </c>
      <c r="U71" s="22">
        <f t="shared" si="9"/>
        <v>29720</v>
      </c>
      <c r="V71" s="18">
        <f t="shared" si="24"/>
        <v>129</v>
      </c>
      <c r="W71" s="21">
        <f t="shared" si="24"/>
        <v>110989</v>
      </c>
      <c r="X71" s="21">
        <v>2996</v>
      </c>
      <c r="Y71" s="21">
        <f>W71*12</f>
        <v>1331868</v>
      </c>
      <c r="Z71" s="21">
        <f t="shared" si="10"/>
        <v>17314284000</v>
      </c>
    </row>
    <row r="72" spans="1:26" x14ac:dyDescent="0.25">
      <c r="A72" s="16"/>
      <c r="B72" s="16"/>
      <c r="C72" s="16" t="s">
        <v>84</v>
      </c>
      <c r="D72" s="17">
        <v>1</v>
      </c>
      <c r="E72" s="18">
        <v>3010</v>
      </c>
      <c r="F72" s="19">
        <v>0</v>
      </c>
      <c r="G72" s="20">
        <v>0</v>
      </c>
      <c r="H72" s="22">
        <f t="shared" si="4"/>
        <v>1</v>
      </c>
      <c r="I72" s="22">
        <f t="shared" si="5"/>
        <v>3010</v>
      </c>
      <c r="J72" s="17">
        <v>0</v>
      </c>
      <c r="K72" s="18">
        <v>0</v>
      </c>
      <c r="L72" s="19">
        <v>1</v>
      </c>
      <c r="M72" s="20">
        <v>2000</v>
      </c>
      <c r="N72" s="22">
        <f t="shared" si="6"/>
        <v>1</v>
      </c>
      <c r="O72" s="22">
        <f t="shared" si="7"/>
        <v>2000</v>
      </c>
      <c r="P72" s="17">
        <v>38</v>
      </c>
      <c r="Q72" s="18">
        <v>14472</v>
      </c>
      <c r="R72" s="19">
        <v>28</v>
      </c>
      <c r="S72" s="20">
        <v>7366</v>
      </c>
      <c r="T72" s="22">
        <f t="shared" si="8"/>
        <v>66</v>
      </c>
      <c r="U72" s="22">
        <f t="shared" si="9"/>
        <v>21838</v>
      </c>
      <c r="V72" s="18">
        <f t="shared" si="24"/>
        <v>68</v>
      </c>
      <c r="W72" s="21">
        <f t="shared" si="24"/>
        <v>26848</v>
      </c>
      <c r="X72" s="21">
        <v>5006</v>
      </c>
      <c r="Y72" s="21">
        <f>W72*12</f>
        <v>322176</v>
      </c>
      <c r="Z72" s="21">
        <f t="shared" si="10"/>
        <v>4188288000</v>
      </c>
    </row>
    <row r="73" spans="1:26" x14ac:dyDescent="0.25">
      <c r="A73" s="16"/>
      <c r="B73" s="16"/>
      <c r="C73" s="16"/>
      <c r="D73" s="17"/>
      <c r="E73" s="18"/>
      <c r="F73" s="19"/>
      <c r="G73" s="20"/>
      <c r="H73" s="22"/>
      <c r="I73" s="22"/>
      <c r="J73" s="17"/>
      <c r="K73" s="18"/>
      <c r="L73" s="19"/>
      <c r="M73" s="20"/>
      <c r="N73" s="22"/>
      <c r="O73" s="22"/>
      <c r="P73" s="17"/>
      <c r="Q73" s="18"/>
      <c r="R73" s="19"/>
      <c r="S73" s="20"/>
      <c r="T73" s="22"/>
      <c r="U73" s="22"/>
      <c r="V73" s="18"/>
      <c r="W73" s="21"/>
      <c r="X73" s="21"/>
      <c r="Y73" s="21"/>
      <c r="Z73" s="21"/>
    </row>
    <row r="74" spans="1:26" x14ac:dyDescent="0.25">
      <c r="A74" s="16">
        <v>12</v>
      </c>
      <c r="B74" s="16" t="s">
        <v>124</v>
      </c>
      <c r="C74" s="16" t="s">
        <v>85</v>
      </c>
      <c r="D74" s="17">
        <v>0</v>
      </c>
      <c r="E74" s="18">
        <v>0</v>
      </c>
      <c r="F74" s="19">
        <v>0</v>
      </c>
      <c r="G74" s="20">
        <v>0</v>
      </c>
      <c r="H74" s="22">
        <f t="shared" si="4"/>
        <v>0</v>
      </c>
      <c r="I74" s="22">
        <f t="shared" si="5"/>
        <v>0</v>
      </c>
      <c r="J74" s="17">
        <v>1</v>
      </c>
      <c r="K74" s="18">
        <v>2059</v>
      </c>
      <c r="L74" s="19">
        <v>0</v>
      </c>
      <c r="M74" s="20">
        <v>0</v>
      </c>
      <c r="N74" s="22">
        <f t="shared" si="6"/>
        <v>1</v>
      </c>
      <c r="O74" s="22">
        <f t="shared" si="7"/>
        <v>2059</v>
      </c>
      <c r="P74" s="17">
        <v>49</v>
      </c>
      <c r="Q74" s="18">
        <v>6554</v>
      </c>
      <c r="R74" s="19">
        <v>0</v>
      </c>
      <c r="S74" s="20">
        <v>0</v>
      </c>
      <c r="T74" s="22">
        <f t="shared" si="8"/>
        <v>49</v>
      </c>
      <c r="U74" s="22">
        <f t="shared" si="9"/>
        <v>6554</v>
      </c>
      <c r="V74" s="18">
        <f>SUM(D74,F74,J74,L74,P74,R74)</f>
        <v>50</v>
      </c>
      <c r="W74" s="21">
        <f>SUM(E74,G74,K74,M74,Q74,S74)</f>
        <v>8613</v>
      </c>
      <c r="X74" s="21">
        <v>1409</v>
      </c>
      <c r="Y74" s="21">
        <f>W74*12</f>
        <v>103356</v>
      </c>
      <c r="Z74" s="21">
        <f t="shared" si="10"/>
        <v>1343628000</v>
      </c>
    </row>
    <row r="75" spans="1:26" x14ac:dyDescent="0.25">
      <c r="A75" s="16"/>
      <c r="B75" s="16"/>
      <c r="C75" s="16" t="s">
        <v>86</v>
      </c>
      <c r="D75" s="17">
        <v>3</v>
      </c>
      <c r="E75" s="18">
        <v>17001</v>
      </c>
      <c r="F75" s="19">
        <v>0</v>
      </c>
      <c r="G75" s="20">
        <v>0</v>
      </c>
      <c r="H75" s="22">
        <f t="shared" si="4"/>
        <v>3</v>
      </c>
      <c r="I75" s="22">
        <f t="shared" si="5"/>
        <v>17001</v>
      </c>
      <c r="J75" s="17">
        <v>3</v>
      </c>
      <c r="K75" s="18">
        <v>5504</v>
      </c>
      <c r="L75" s="19">
        <v>0</v>
      </c>
      <c r="M75" s="20">
        <v>0</v>
      </c>
      <c r="N75" s="22">
        <f t="shared" si="6"/>
        <v>3</v>
      </c>
      <c r="O75" s="22">
        <f t="shared" si="7"/>
        <v>5504</v>
      </c>
      <c r="P75" s="17">
        <v>70</v>
      </c>
      <c r="Q75" s="18">
        <v>9498</v>
      </c>
      <c r="R75" s="19">
        <v>0</v>
      </c>
      <c r="S75" s="20">
        <v>0</v>
      </c>
      <c r="T75" s="22">
        <f t="shared" si="8"/>
        <v>70</v>
      </c>
      <c r="U75" s="22">
        <f t="shared" si="9"/>
        <v>9498</v>
      </c>
      <c r="V75" s="18">
        <f>SUM(D75,F75,J75,L75,P75,R75)</f>
        <v>76</v>
      </c>
      <c r="W75" s="21">
        <f>SUM(E75,G75,K75,M75,Q75,S75)</f>
        <v>32003</v>
      </c>
      <c r="X75" s="21">
        <v>2871</v>
      </c>
      <c r="Y75" s="21">
        <f>W75*12</f>
        <v>384036</v>
      </c>
      <c r="Z75" s="21">
        <f t="shared" si="10"/>
        <v>4992468000</v>
      </c>
    </row>
    <row r="76" spans="1:26" x14ac:dyDescent="0.25">
      <c r="A76" s="16"/>
      <c r="B76" s="16"/>
      <c r="C76" s="16"/>
      <c r="D76" s="17"/>
      <c r="E76" s="18"/>
      <c r="F76" s="19"/>
      <c r="G76" s="20"/>
      <c r="H76" s="22"/>
      <c r="I76" s="22"/>
      <c r="J76" s="17"/>
      <c r="K76" s="18"/>
      <c r="L76" s="19"/>
      <c r="M76" s="20"/>
      <c r="N76" s="22"/>
      <c r="O76" s="22"/>
      <c r="P76" s="17"/>
      <c r="Q76" s="18"/>
      <c r="R76" s="19"/>
      <c r="S76" s="20"/>
      <c r="T76" s="22"/>
      <c r="U76" s="22"/>
      <c r="V76" s="18"/>
      <c r="W76" s="21"/>
      <c r="X76" s="21"/>
      <c r="Y76" s="21"/>
      <c r="Z76" s="21"/>
    </row>
    <row r="77" spans="1:26" x14ac:dyDescent="0.25">
      <c r="A77" s="16">
        <v>13</v>
      </c>
      <c r="B77" s="16" t="s">
        <v>125</v>
      </c>
      <c r="C77" s="16" t="s">
        <v>87</v>
      </c>
      <c r="D77" s="17">
        <v>0</v>
      </c>
      <c r="E77" s="18">
        <v>0</v>
      </c>
      <c r="F77" s="19">
        <v>1</v>
      </c>
      <c r="G77" s="20">
        <v>5500</v>
      </c>
      <c r="H77" s="22">
        <f t="shared" si="4"/>
        <v>1</v>
      </c>
      <c r="I77" s="22">
        <f t="shared" si="5"/>
        <v>5500</v>
      </c>
      <c r="J77" s="17">
        <v>3</v>
      </c>
      <c r="K77" s="18">
        <v>4348</v>
      </c>
      <c r="L77" s="19">
        <v>0</v>
      </c>
      <c r="M77" s="20">
        <v>0</v>
      </c>
      <c r="N77" s="22">
        <f t="shared" si="6"/>
        <v>3</v>
      </c>
      <c r="O77" s="22">
        <f t="shared" si="7"/>
        <v>4348</v>
      </c>
      <c r="P77" s="17">
        <v>53</v>
      </c>
      <c r="Q77" s="18">
        <v>8747.17</v>
      </c>
      <c r="R77" s="19">
        <v>0</v>
      </c>
      <c r="S77" s="20">
        <v>0</v>
      </c>
      <c r="T77" s="22">
        <f t="shared" si="8"/>
        <v>53</v>
      </c>
      <c r="U77" s="22">
        <f t="shared" si="9"/>
        <v>8747.17</v>
      </c>
      <c r="V77" s="18">
        <f t="shared" ref="V77:W79" si="25">SUM(D77,F77,J77,L77,P77,R77)</f>
        <v>57</v>
      </c>
      <c r="W77" s="21">
        <f t="shared" si="25"/>
        <v>18595.169999999998</v>
      </c>
      <c r="X77" s="21">
        <v>4079</v>
      </c>
      <c r="Y77" s="21">
        <f>W77*12</f>
        <v>223142.03999999998</v>
      </c>
      <c r="Z77" s="21">
        <f t="shared" si="10"/>
        <v>2900846519.9999995</v>
      </c>
    </row>
    <row r="78" spans="1:26" x14ac:dyDescent="0.25">
      <c r="A78" s="16"/>
      <c r="B78" s="16"/>
      <c r="C78" s="16" t="s">
        <v>88</v>
      </c>
      <c r="D78" s="17">
        <v>0</v>
      </c>
      <c r="E78" s="18">
        <v>0</v>
      </c>
      <c r="F78" s="19">
        <v>1</v>
      </c>
      <c r="G78" s="20">
        <v>5200</v>
      </c>
      <c r="H78" s="22">
        <f t="shared" si="4"/>
        <v>1</v>
      </c>
      <c r="I78" s="22">
        <f t="shared" si="5"/>
        <v>5200</v>
      </c>
      <c r="J78" s="17">
        <v>4</v>
      </c>
      <c r="K78" s="18">
        <v>5628</v>
      </c>
      <c r="L78" s="19">
        <v>0</v>
      </c>
      <c r="M78" s="20">
        <v>0</v>
      </c>
      <c r="N78" s="22">
        <f t="shared" si="6"/>
        <v>4</v>
      </c>
      <c r="O78" s="22">
        <f t="shared" si="7"/>
        <v>5628</v>
      </c>
      <c r="P78" s="17">
        <v>130</v>
      </c>
      <c r="Q78" s="18">
        <v>21003.5</v>
      </c>
      <c r="R78" s="19">
        <v>0</v>
      </c>
      <c r="S78" s="20">
        <v>0</v>
      </c>
      <c r="T78" s="22">
        <f t="shared" si="8"/>
        <v>130</v>
      </c>
      <c r="U78" s="22">
        <f t="shared" si="9"/>
        <v>21003.5</v>
      </c>
      <c r="V78" s="18">
        <f t="shared" si="25"/>
        <v>135</v>
      </c>
      <c r="W78" s="21">
        <f t="shared" si="25"/>
        <v>31831.5</v>
      </c>
      <c r="X78" s="21">
        <v>7112</v>
      </c>
      <c r="Y78" s="21">
        <f>W78*12</f>
        <v>381978</v>
      </c>
      <c r="Z78" s="21">
        <f t="shared" si="10"/>
        <v>4965714000</v>
      </c>
    </row>
    <row r="79" spans="1:26" x14ac:dyDescent="0.25">
      <c r="A79" s="16"/>
      <c r="B79" s="16"/>
      <c r="C79" s="16" t="s">
        <v>89</v>
      </c>
      <c r="D79" s="17">
        <v>3</v>
      </c>
      <c r="E79" s="18">
        <v>9287</v>
      </c>
      <c r="F79" s="19">
        <v>0</v>
      </c>
      <c r="G79" s="20">
        <v>0</v>
      </c>
      <c r="H79" s="22">
        <f t="shared" si="4"/>
        <v>3</v>
      </c>
      <c r="I79" s="22">
        <f t="shared" si="5"/>
        <v>9287</v>
      </c>
      <c r="J79" s="17">
        <v>8</v>
      </c>
      <c r="K79" s="18">
        <v>13316</v>
      </c>
      <c r="L79" s="19">
        <v>0</v>
      </c>
      <c r="M79" s="20">
        <v>0</v>
      </c>
      <c r="N79" s="22">
        <f t="shared" si="6"/>
        <v>8</v>
      </c>
      <c r="O79" s="22">
        <f t="shared" si="7"/>
        <v>13316</v>
      </c>
      <c r="P79" s="17">
        <v>37</v>
      </c>
      <c r="Q79" s="18">
        <v>10693.469999999998</v>
      </c>
      <c r="R79" s="19">
        <v>0</v>
      </c>
      <c r="S79" s="20">
        <v>0</v>
      </c>
      <c r="T79" s="22">
        <f t="shared" si="8"/>
        <v>37</v>
      </c>
      <c r="U79" s="22">
        <f t="shared" si="9"/>
        <v>10693.469999999998</v>
      </c>
      <c r="V79" s="18">
        <f t="shared" si="25"/>
        <v>48</v>
      </c>
      <c r="W79" s="21">
        <f t="shared" si="25"/>
        <v>33296.47</v>
      </c>
      <c r="X79" s="21">
        <v>9672</v>
      </c>
      <c r="Y79" s="21">
        <f>W79*12</f>
        <v>399557.64</v>
      </c>
      <c r="Z79" s="21">
        <f t="shared" si="10"/>
        <v>5194249320</v>
      </c>
    </row>
    <row r="80" spans="1:26" x14ac:dyDescent="0.25">
      <c r="A80" s="16"/>
      <c r="B80" s="16"/>
      <c r="C80" s="16"/>
      <c r="D80" s="17"/>
      <c r="E80" s="18"/>
      <c r="F80" s="19"/>
      <c r="G80" s="20"/>
      <c r="H80" s="22"/>
      <c r="I80" s="22"/>
      <c r="J80" s="17"/>
      <c r="K80" s="18"/>
      <c r="L80" s="19"/>
      <c r="M80" s="20"/>
      <c r="N80" s="22"/>
      <c r="O80" s="22"/>
      <c r="P80" s="17"/>
      <c r="Q80" s="18"/>
      <c r="R80" s="19"/>
      <c r="S80" s="20"/>
      <c r="T80" s="22"/>
      <c r="U80" s="22"/>
      <c r="V80" s="18"/>
      <c r="W80" s="21"/>
      <c r="X80" s="21"/>
      <c r="Y80" s="21"/>
      <c r="Z80" s="21"/>
    </row>
    <row r="81" spans="1:26" x14ac:dyDescent="0.25">
      <c r="A81" s="16">
        <v>14</v>
      </c>
      <c r="B81" s="16" t="s">
        <v>126</v>
      </c>
      <c r="C81" s="16" t="s">
        <v>90</v>
      </c>
      <c r="D81" s="17">
        <v>3</v>
      </c>
      <c r="E81" s="18">
        <v>10746</v>
      </c>
      <c r="F81" s="19">
        <v>0</v>
      </c>
      <c r="G81" s="20">
        <v>0</v>
      </c>
      <c r="H81" s="22">
        <f t="shared" si="4"/>
        <v>3</v>
      </c>
      <c r="I81" s="22">
        <f t="shared" si="5"/>
        <v>10746</v>
      </c>
      <c r="J81" s="17">
        <v>2</v>
      </c>
      <c r="K81" s="18">
        <v>3037</v>
      </c>
      <c r="L81" s="19">
        <v>0</v>
      </c>
      <c r="M81" s="20">
        <v>0</v>
      </c>
      <c r="N81" s="22">
        <f t="shared" si="6"/>
        <v>2</v>
      </c>
      <c r="O81" s="22">
        <f t="shared" si="7"/>
        <v>3037</v>
      </c>
      <c r="P81" s="17">
        <v>126</v>
      </c>
      <c r="Q81" s="18">
        <v>17504</v>
      </c>
      <c r="R81" s="19">
        <v>0</v>
      </c>
      <c r="S81" s="20">
        <v>0</v>
      </c>
      <c r="T81" s="22">
        <f t="shared" si="8"/>
        <v>126</v>
      </c>
      <c r="U81" s="22">
        <f t="shared" si="9"/>
        <v>17504</v>
      </c>
      <c r="V81" s="18">
        <f t="shared" ref="V81:W85" si="26">SUM(D81,F81,J81,L81,P81,R81)</f>
        <v>131</v>
      </c>
      <c r="W81" s="21">
        <f t="shared" si="26"/>
        <v>31287</v>
      </c>
      <c r="X81" s="21">
        <v>2504</v>
      </c>
      <c r="Y81" s="21">
        <f>W81*12</f>
        <v>375444</v>
      </c>
      <c r="Z81" s="21">
        <f t="shared" si="10"/>
        <v>4880772000</v>
      </c>
    </row>
    <row r="82" spans="1:26" x14ac:dyDescent="0.25">
      <c r="A82" s="16"/>
      <c r="B82" s="16"/>
      <c r="C82" s="16" t="s">
        <v>91</v>
      </c>
      <c r="D82" s="17">
        <v>1</v>
      </c>
      <c r="E82" s="18">
        <v>43312</v>
      </c>
      <c r="F82" s="19">
        <v>0</v>
      </c>
      <c r="G82" s="20">
        <v>0</v>
      </c>
      <c r="H82" s="22">
        <f t="shared" si="4"/>
        <v>1</v>
      </c>
      <c r="I82" s="22">
        <f t="shared" si="5"/>
        <v>43312</v>
      </c>
      <c r="J82" s="17">
        <v>2</v>
      </c>
      <c r="K82" s="18">
        <v>2572</v>
      </c>
      <c r="L82" s="19">
        <v>0</v>
      </c>
      <c r="M82" s="20">
        <v>0</v>
      </c>
      <c r="N82" s="22">
        <f t="shared" si="6"/>
        <v>2</v>
      </c>
      <c r="O82" s="22">
        <f t="shared" si="7"/>
        <v>2572</v>
      </c>
      <c r="P82" s="17">
        <v>87</v>
      </c>
      <c r="Q82" s="18">
        <v>8294</v>
      </c>
      <c r="R82" s="19">
        <v>0</v>
      </c>
      <c r="S82" s="20">
        <v>0</v>
      </c>
      <c r="T82" s="22">
        <f t="shared" si="8"/>
        <v>87</v>
      </c>
      <c r="U82" s="22">
        <f t="shared" si="9"/>
        <v>8294</v>
      </c>
      <c r="V82" s="18">
        <f t="shared" si="26"/>
        <v>90</v>
      </c>
      <c r="W82" s="21">
        <f t="shared" si="26"/>
        <v>54178</v>
      </c>
      <c r="X82" s="21">
        <v>1961</v>
      </c>
      <c r="Y82" s="21">
        <f>W82*12</f>
        <v>650136</v>
      </c>
      <c r="Z82" s="21">
        <f t="shared" si="10"/>
        <v>8451768000</v>
      </c>
    </row>
    <row r="83" spans="1:26" x14ac:dyDescent="0.25">
      <c r="A83" s="16"/>
      <c r="B83" s="16"/>
      <c r="C83" s="16" t="s">
        <v>92</v>
      </c>
      <c r="D83" s="17">
        <v>3</v>
      </c>
      <c r="E83" s="18">
        <v>33153</v>
      </c>
      <c r="F83" s="19">
        <v>0</v>
      </c>
      <c r="G83" s="20">
        <v>0</v>
      </c>
      <c r="H83" s="22">
        <f t="shared" ref="H83:H93" si="27">D83+F83</f>
        <v>3</v>
      </c>
      <c r="I83" s="22">
        <f t="shared" ref="I83:I93" si="28">E83+G83</f>
        <v>33153</v>
      </c>
      <c r="J83" s="17">
        <v>3</v>
      </c>
      <c r="K83" s="18">
        <v>4258</v>
      </c>
      <c r="L83" s="19">
        <v>0</v>
      </c>
      <c r="M83" s="20">
        <v>0</v>
      </c>
      <c r="N83" s="22">
        <f t="shared" ref="N83:N93" si="29">J83+L83</f>
        <v>3</v>
      </c>
      <c r="O83" s="22">
        <f t="shared" ref="O83:O93" si="30">K83+M83</f>
        <v>4258</v>
      </c>
      <c r="P83" s="17">
        <v>94</v>
      </c>
      <c r="Q83" s="18">
        <v>11407</v>
      </c>
      <c r="R83" s="19">
        <v>0</v>
      </c>
      <c r="S83" s="20">
        <v>0</v>
      </c>
      <c r="T83" s="22">
        <f t="shared" ref="T83:T93" si="31">P83+R83</f>
        <v>94</v>
      </c>
      <c r="U83" s="22">
        <f t="shared" ref="U83:U93" si="32">Q83+S83</f>
        <v>11407</v>
      </c>
      <c r="V83" s="18">
        <f t="shared" si="26"/>
        <v>100</v>
      </c>
      <c r="W83" s="21">
        <f t="shared" si="26"/>
        <v>48818</v>
      </c>
      <c r="X83" s="21">
        <v>1883</v>
      </c>
      <c r="Y83" s="21">
        <f>W83*12</f>
        <v>585816</v>
      </c>
      <c r="Z83" s="21">
        <f t="shared" ref="Z83:Z94" si="33">Y83*13000</f>
        <v>7615608000</v>
      </c>
    </row>
    <row r="84" spans="1:26" x14ac:dyDescent="0.25">
      <c r="A84" s="16"/>
      <c r="B84" s="16"/>
      <c r="C84" s="16" t="s">
        <v>93</v>
      </c>
      <c r="D84" s="17">
        <v>2</v>
      </c>
      <c r="E84" s="18">
        <v>10228</v>
      </c>
      <c r="F84" s="19">
        <v>0</v>
      </c>
      <c r="G84" s="20">
        <v>0</v>
      </c>
      <c r="H84" s="22">
        <f>D84+F84</f>
        <v>2</v>
      </c>
      <c r="I84" s="22">
        <f>E84+G84</f>
        <v>10228</v>
      </c>
      <c r="J84" s="17">
        <v>3</v>
      </c>
      <c r="K84" s="18">
        <v>5344</v>
      </c>
      <c r="L84" s="19">
        <v>0</v>
      </c>
      <c r="M84" s="20">
        <v>0</v>
      </c>
      <c r="N84" s="22">
        <f>J84+L84</f>
        <v>3</v>
      </c>
      <c r="O84" s="22">
        <f>K84+M84</f>
        <v>5344</v>
      </c>
      <c r="P84" s="17">
        <v>121</v>
      </c>
      <c r="Q84" s="18">
        <v>9666.1</v>
      </c>
      <c r="R84" s="19">
        <v>0</v>
      </c>
      <c r="S84" s="20">
        <v>0</v>
      </c>
      <c r="T84" s="22">
        <f>P84+R84</f>
        <v>121</v>
      </c>
      <c r="U84" s="22">
        <f>Q84+S84</f>
        <v>9666.1</v>
      </c>
      <c r="V84" s="18">
        <f t="shared" si="26"/>
        <v>126</v>
      </c>
      <c r="W84" s="21">
        <f t="shared" si="26"/>
        <v>25238.1</v>
      </c>
      <c r="X84" s="21">
        <v>1557</v>
      </c>
      <c r="Y84" s="21">
        <f>W84*12</f>
        <v>302857.19999999995</v>
      </c>
      <c r="Z84" s="21">
        <f>Y84*13000</f>
        <v>3937143599.9999995</v>
      </c>
    </row>
    <row r="85" spans="1:26" x14ac:dyDescent="0.25">
      <c r="A85" s="16"/>
      <c r="B85" s="16"/>
      <c r="C85" s="16" t="s">
        <v>94</v>
      </c>
      <c r="D85" s="17">
        <v>4</v>
      </c>
      <c r="E85" s="18">
        <v>23471</v>
      </c>
      <c r="F85" s="19">
        <v>0</v>
      </c>
      <c r="G85" s="20">
        <v>0</v>
      </c>
      <c r="H85" s="22">
        <f t="shared" si="27"/>
        <v>4</v>
      </c>
      <c r="I85" s="22">
        <f t="shared" si="28"/>
        <v>23471</v>
      </c>
      <c r="J85" s="17">
        <v>7</v>
      </c>
      <c r="K85" s="18">
        <v>9132</v>
      </c>
      <c r="L85" s="19">
        <v>0</v>
      </c>
      <c r="M85" s="20">
        <v>0</v>
      </c>
      <c r="N85" s="22">
        <f t="shared" si="29"/>
        <v>7</v>
      </c>
      <c r="O85" s="22">
        <f t="shared" si="30"/>
        <v>9132</v>
      </c>
      <c r="P85" s="17">
        <v>224</v>
      </c>
      <c r="Q85" s="18">
        <v>34379</v>
      </c>
      <c r="R85" s="19">
        <v>0</v>
      </c>
      <c r="S85" s="20">
        <v>0</v>
      </c>
      <c r="T85" s="22">
        <f t="shared" si="31"/>
        <v>224</v>
      </c>
      <c r="U85" s="22">
        <f t="shared" si="32"/>
        <v>34379</v>
      </c>
      <c r="V85" s="18">
        <f t="shared" si="26"/>
        <v>235</v>
      </c>
      <c r="W85" s="21">
        <f t="shared" si="26"/>
        <v>66982</v>
      </c>
      <c r="X85" s="21">
        <v>4559</v>
      </c>
      <c r="Y85" s="21">
        <f>W85*12</f>
        <v>803784</v>
      </c>
      <c r="Z85" s="21">
        <f t="shared" si="33"/>
        <v>10449192000</v>
      </c>
    </row>
    <row r="86" spans="1:26" x14ac:dyDescent="0.25">
      <c r="A86" s="16"/>
      <c r="B86" s="16"/>
      <c r="C86" s="16"/>
      <c r="D86" s="17"/>
      <c r="E86" s="18"/>
      <c r="F86" s="19"/>
      <c r="G86" s="20"/>
      <c r="H86" s="22"/>
      <c r="I86" s="22"/>
      <c r="J86" s="17"/>
      <c r="K86" s="18"/>
      <c r="L86" s="19"/>
      <c r="M86" s="20"/>
      <c r="N86" s="22"/>
      <c r="O86" s="22"/>
      <c r="P86" s="17"/>
      <c r="Q86" s="18"/>
      <c r="R86" s="19"/>
      <c r="S86" s="20"/>
      <c r="T86" s="22"/>
      <c r="U86" s="22"/>
      <c r="V86" s="18"/>
      <c r="W86" s="21"/>
      <c r="X86" s="21"/>
      <c r="Y86" s="21"/>
      <c r="Z86" s="21"/>
    </row>
    <row r="87" spans="1:26" x14ac:dyDescent="0.25">
      <c r="A87" s="16">
        <v>15</v>
      </c>
      <c r="B87" s="16" t="s">
        <v>127</v>
      </c>
      <c r="C87" s="16" t="s">
        <v>23</v>
      </c>
      <c r="D87" s="17">
        <v>7</v>
      </c>
      <c r="E87" s="18">
        <v>32007</v>
      </c>
      <c r="F87" s="19">
        <v>0</v>
      </c>
      <c r="G87" s="20">
        <v>0</v>
      </c>
      <c r="H87" s="22">
        <f>D87+F87</f>
        <v>7</v>
      </c>
      <c r="I87" s="22">
        <f>E87+G87</f>
        <v>32007</v>
      </c>
      <c r="J87" s="17">
        <v>6</v>
      </c>
      <c r="K87" s="18">
        <v>9376</v>
      </c>
      <c r="L87" s="19">
        <v>0</v>
      </c>
      <c r="M87" s="20">
        <v>0</v>
      </c>
      <c r="N87" s="22">
        <f>J87+L87</f>
        <v>6</v>
      </c>
      <c r="O87" s="22">
        <f>K87+M87</f>
        <v>9376</v>
      </c>
      <c r="P87" s="17">
        <v>58</v>
      </c>
      <c r="Q87" s="18">
        <v>13123.35</v>
      </c>
      <c r="R87" s="19">
        <v>0</v>
      </c>
      <c r="S87" s="20">
        <v>0</v>
      </c>
      <c r="T87" s="22">
        <f>P87+R87</f>
        <v>58</v>
      </c>
      <c r="U87" s="22">
        <f>Q87+S87</f>
        <v>13123.35</v>
      </c>
      <c r="V87" s="18">
        <f t="shared" ref="V87:W90" si="34">SUM(D87,F87,J87,L87,P87,R87)</f>
        <v>71</v>
      </c>
      <c r="W87" s="21">
        <f t="shared" si="34"/>
        <v>54506.35</v>
      </c>
      <c r="X87" s="21">
        <v>1095</v>
      </c>
      <c r="Y87" s="21">
        <f>W87*12</f>
        <v>654076.19999999995</v>
      </c>
      <c r="Z87" s="21">
        <f>Y87*13000</f>
        <v>8502990599.999999</v>
      </c>
    </row>
    <row r="88" spans="1:26" x14ac:dyDescent="0.25">
      <c r="C88" s="16" t="s">
        <v>24</v>
      </c>
      <c r="D88" s="17">
        <v>2</v>
      </c>
      <c r="E88" s="18">
        <v>8592</v>
      </c>
      <c r="F88" s="19">
        <v>0</v>
      </c>
      <c r="G88" s="20">
        <v>0</v>
      </c>
      <c r="H88" s="22">
        <f t="shared" si="27"/>
        <v>2</v>
      </c>
      <c r="I88" s="22">
        <f t="shared" si="28"/>
        <v>8592</v>
      </c>
      <c r="J88" s="17">
        <v>8</v>
      </c>
      <c r="K88" s="18">
        <v>10627</v>
      </c>
      <c r="L88" s="19">
        <v>0</v>
      </c>
      <c r="M88" s="20">
        <v>0</v>
      </c>
      <c r="N88" s="22">
        <f t="shared" si="29"/>
        <v>8</v>
      </c>
      <c r="O88" s="22">
        <f t="shared" si="30"/>
        <v>10627</v>
      </c>
      <c r="P88" s="17">
        <v>107</v>
      </c>
      <c r="Q88" s="18">
        <v>25334</v>
      </c>
      <c r="R88" s="19">
        <v>0</v>
      </c>
      <c r="S88" s="20">
        <v>0</v>
      </c>
      <c r="T88" s="22">
        <f t="shared" si="31"/>
        <v>107</v>
      </c>
      <c r="U88" s="22">
        <f t="shared" si="32"/>
        <v>25334</v>
      </c>
      <c r="V88" s="18">
        <f t="shared" si="34"/>
        <v>117</v>
      </c>
      <c r="W88" s="21">
        <f t="shared" si="34"/>
        <v>44553</v>
      </c>
      <c r="X88" s="21">
        <v>1230</v>
      </c>
      <c r="Y88" s="21">
        <f>W88*12</f>
        <v>534636</v>
      </c>
      <c r="Z88" s="21">
        <f t="shared" si="33"/>
        <v>6950268000</v>
      </c>
    </row>
    <row r="89" spans="1:26" x14ac:dyDescent="0.25">
      <c r="A89" s="16"/>
      <c r="B89" s="16"/>
      <c r="C89" s="16" t="s">
        <v>25</v>
      </c>
      <c r="D89" s="17">
        <v>1</v>
      </c>
      <c r="E89" s="18">
        <v>4815</v>
      </c>
      <c r="F89" s="19">
        <v>0</v>
      </c>
      <c r="G89" s="20">
        <v>0</v>
      </c>
      <c r="H89" s="22">
        <f t="shared" si="27"/>
        <v>1</v>
      </c>
      <c r="I89" s="22">
        <f t="shared" si="28"/>
        <v>4815</v>
      </c>
      <c r="J89" s="17">
        <v>3</v>
      </c>
      <c r="K89" s="18">
        <v>6322</v>
      </c>
      <c r="L89" s="19">
        <v>0</v>
      </c>
      <c r="M89" s="20">
        <v>0</v>
      </c>
      <c r="N89" s="22">
        <f t="shared" si="29"/>
        <v>3</v>
      </c>
      <c r="O89" s="22">
        <f t="shared" si="30"/>
        <v>6322</v>
      </c>
      <c r="P89" s="17">
        <v>66</v>
      </c>
      <c r="Q89" s="18">
        <v>17270</v>
      </c>
      <c r="R89" s="19">
        <v>0</v>
      </c>
      <c r="S89" s="20">
        <v>0</v>
      </c>
      <c r="T89" s="22">
        <f t="shared" si="31"/>
        <v>66</v>
      </c>
      <c r="U89" s="22">
        <f t="shared" si="32"/>
        <v>17270</v>
      </c>
      <c r="V89" s="18">
        <f t="shared" si="34"/>
        <v>70</v>
      </c>
      <c r="W89" s="21">
        <f t="shared" si="34"/>
        <v>28407</v>
      </c>
      <c r="X89" s="21">
        <v>3405</v>
      </c>
      <c r="Y89" s="21">
        <f>W89*12</f>
        <v>340884</v>
      </c>
      <c r="Z89" s="21">
        <f t="shared" si="33"/>
        <v>4431492000</v>
      </c>
    </row>
    <row r="90" spans="1:26" x14ac:dyDescent="0.25">
      <c r="A90" s="16"/>
      <c r="B90" s="16"/>
      <c r="C90" s="16" t="s">
        <v>26</v>
      </c>
      <c r="D90" s="17">
        <v>2</v>
      </c>
      <c r="E90" s="18">
        <v>7380</v>
      </c>
      <c r="F90" s="19">
        <v>0</v>
      </c>
      <c r="G90" s="20">
        <v>0</v>
      </c>
      <c r="H90" s="22">
        <f t="shared" si="27"/>
        <v>2</v>
      </c>
      <c r="I90" s="22">
        <f t="shared" si="28"/>
        <v>7380</v>
      </c>
      <c r="J90" s="17">
        <v>4</v>
      </c>
      <c r="K90" s="18">
        <v>4830</v>
      </c>
      <c r="L90" s="19">
        <v>0</v>
      </c>
      <c r="M90" s="20">
        <v>0</v>
      </c>
      <c r="N90" s="22">
        <f t="shared" si="29"/>
        <v>4</v>
      </c>
      <c r="O90" s="22">
        <f t="shared" si="30"/>
        <v>4830</v>
      </c>
      <c r="P90" s="17">
        <v>64</v>
      </c>
      <c r="Q90" s="18">
        <v>13665</v>
      </c>
      <c r="R90" s="19">
        <v>0</v>
      </c>
      <c r="S90" s="20">
        <v>0</v>
      </c>
      <c r="T90" s="22">
        <f t="shared" si="31"/>
        <v>64</v>
      </c>
      <c r="U90" s="22">
        <f t="shared" si="32"/>
        <v>13665</v>
      </c>
      <c r="V90" s="18">
        <f t="shared" si="34"/>
        <v>70</v>
      </c>
      <c r="W90" s="21">
        <f t="shared" si="34"/>
        <v>25875</v>
      </c>
      <c r="X90" s="21">
        <v>2391</v>
      </c>
      <c r="Y90" s="21">
        <f>W90*12</f>
        <v>310500</v>
      </c>
      <c r="Z90" s="21">
        <f t="shared" si="33"/>
        <v>4036500000</v>
      </c>
    </row>
    <row r="91" spans="1:26" x14ac:dyDescent="0.25">
      <c r="A91" s="16"/>
      <c r="B91" s="16"/>
      <c r="C91" s="16"/>
      <c r="D91" s="17"/>
      <c r="E91" s="18"/>
      <c r="F91" s="19"/>
      <c r="G91" s="20"/>
      <c r="H91" s="22"/>
      <c r="I91" s="22"/>
      <c r="J91" s="17"/>
      <c r="K91" s="18"/>
      <c r="L91" s="19"/>
      <c r="M91" s="20"/>
      <c r="N91" s="22"/>
      <c r="O91" s="22"/>
      <c r="P91" s="17"/>
      <c r="Q91" s="18"/>
      <c r="R91" s="19"/>
      <c r="S91" s="20"/>
      <c r="T91" s="22"/>
      <c r="U91" s="22"/>
      <c r="V91" s="18"/>
      <c r="W91" s="21"/>
      <c r="X91" s="21"/>
      <c r="Y91" s="21"/>
      <c r="Z91" s="21"/>
    </row>
    <row r="92" spans="1:26" x14ac:dyDescent="0.25">
      <c r="A92" s="16">
        <v>16</v>
      </c>
      <c r="B92" s="16" t="s">
        <v>128</v>
      </c>
      <c r="C92" s="24" t="s">
        <v>28</v>
      </c>
      <c r="D92" s="17">
        <v>2</v>
      </c>
      <c r="E92" s="18">
        <v>8743</v>
      </c>
      <c r="F92" s="19">
        <v>0</v>
      </c>
      <c r="G92" s="20">
        <v>0</v>
      </c>
      <c r="H92" s="22">
        <f>D92+F92</f>
        <v>2</v>
      </c>
      <c r="I92" s="22">
        <f>E92+G92</f>
        <v>8743</v>
      </c>
      <c r="J92" s="17">
        <v>4</v>
      </c>
      <c r="K92" s="18">
        <v>4731</v>
      </c>
      <c r="L92" s="19">
        <v>0</v>
      </c>
      <c r="M92" s="20">
        <v>0</v>
      </c>
      <c r="N92" s="22">
        <f>J92+L92</f>
        <v>4</v>
      </c>
      <c r="O92" s="22">
        <f>K92+M92</f>
        <v>4731</v>
      </c>
      <c r="P92" s="17">
        <v>362</v>
      </c>
      <c r="Q92" s="18">
        <v>36479</v>
      </c>
      <c r="R92" s="19">
        <v>0</v>
      </c>
      <c r="S92" s="20">
        <v>0</v>
      </c>
      <c r="T92" s="22">
        <f>P92+R92</f>
        <v>362</v>
      </c>
      <c r="U92" s="22">
        <f>Q92+S92</f>
        <v>36479</v>
      </c>
      <c r="V92" s="18">
        <f>SUM(D92,F92,J92,L92,P92,R92)</f>
        <v>368</v>
      </c>
      <c r="W92" s="21">
        <f>SUM(E92,G92,K92,M92,Q92,S92)</f>
        <v>49953</v>
      </c>
      <c r="X92" s="21">
        <v>2397</v>
      </c>
      <c r="Y92" s="25">
        <f>W92*12</f>
        <v>599436</v>
      </c>
      <c r="Z92" s="25">
        <f>Y92*13000</f>
        <v>7792668000</v>
      </c>
    </row>
    <row r="93" spans="1:26" x14ac:dyDescent="0.25">
      <c r="C93" s="16" t="s">
        <v>29</v>
      </c>
      <c r="D93" s="17">
        <v>3</v>
      </c>
      <c r="E93" s="18">
        <v>10407</v>
      </c>
      <c r="F93" s="19">
        <v>0</v>
      </c>
      <c r="G93" s="20">
        <v>0</v>
      </c>
      <c r="H93" s="22">
        <f t="shared" si="27"/>
        <v>3</v>
      </c>
      <c r="I93" s="22">
        <f t="shared" si="28"/>
        <v>10407</v>
      </c>
      <c r="J93" s="17">
        <v>2</v>
      </c>
      <c r="K93" s="18">
        <v>2029</v>
      </c>
      <c r="L93" s="19">
        <v>0</v>
      </c>
      <c r="M93" s="20">
        <v>0</v>
      </c>
      <c r="N93" s="22">
        <f t="shared" si="29"/>
        <v>2</v>
      </c>
      <c r="O93" s="22">
        <f t="shared" si="30"/>
        <v>2029</v>
      </c>
      <c r="P93" s="17">
        <v>335</v>
      </c>
      <c r="Q93" s="18">
        <v>14934</v>
      </c>
      <c r="R93" s="19">
        <v>0</v>
      </c>
      <c r="S93" s="20">
        <v>0</v>
      </c>
      <c r="T93" s="22">
        <f t="shared" si="31"/>
        <v>335</v>
      </c>
      <c r="U93" s="22">
        <f t="shared" si="32"/>
        <v>14934</v>
      </c>
      <c r="V93" s="18">
        <f>SUM(D93,F93,J93,L93,P93,R93)</f>
        <v>340</v>
      </c>
      <c r="W93" s="21">
        <f>SUM(E93,G93,K93,M93,Q93,S93)</f>
        <v>27370</v>
      </c>
      <c r="X93" s="21">
        <v>2642</v>
      </c>
      <c r="Y93" s="21">
        <f>W93*12</f>
        <v>328440</v>
      </c>
      <c r="Z93" s="21">
        <f t="shared" si="33"/>
        <v>4269720000</v>
      </c>
    </row>
    <row r="94" spans="1:26" x14ac:dyDescent="0.25">
      <c r="A94" s="26"/>
      <c r="B94" s="90" t="s">
        <v>129</v>
      </c>
      <c r="C94" s="90"/>
      <c r="D94" s="27">
        <f t="shared" ref="D94:V94" si="35">SUM(D7:D93)</f>
        <v>123</v>
      </c>
      <c r="E94" s="28">
        <f t="shared" si="35"/>
        <v>880501.23900000006</v>
      </c>
      <c r="F94" s="29">
        <f t="shared" si="35"/>
        <v>50</v>
      </c>
      <c r="G94" s="30">
        <f t="shared" si="35"/>
        <v>330525.90000000002</v>
      </c>
      <c r="H94" s="45">
        <f t="shared" si="35"/>
        <v>173</v>
      </c>
      <c r="I94" s="45">
        <f t="shared" si="35"/>
        <v>1211027.139</v>
      </c>
      <c r="J94" s="28">
        <f t="shared" si="35"/>
        <v>325</v>
      </c>
      <c r="K94" s="28">
        <f t="shared" si="35"/>
        <v>364513</v>
      </c>
      <c r="L94" s="30">
        <f t="shared" si="35"/>
        <v>58</v>
      </c>
      <c r="M94" s="30">
        <f t="shared" si="35"/>
        <v>87658.624457334459</v>
      </c>
      <c r="N94" s="45">
        <f t="shared" si="35"/>
        <v>383</v>
      </c>
      <c r="O94" s="45">
        <f t="shared" si="35"/>
        <v>452171.62445733446</v>
      </c>
      <c r="P94" s="28">
        <f t="shared" si="35"/>
        <v>11976</v>
      </c>
      <c r="Q94" s="28">
        <f t="shared" si="35"/>
        <v>1064633.7789999999</v>
      </c>
      <c r="R94" s="30">
        <f t="shared" si="35"/>
        <v>415</v>
      </c>
      <c r="S94" s="30">
        <f t="shared" si="35"/>
        <v>121911.31955094797</v>
      </c>
      <c r="T94" s="45">
        <f t="shared" si="35"/>
        <v>12391</v>
      </c>
      <c r="U94" s="45">
        <f t="shared" si="35"/>
        <v>1186545.0985509481</v>
      </c>
      <c r="V94" s="28">
        <f t="shared" si="35"/>
        <v>12947</v>
      </c>
      <c r="W94" s="31">
        <f>SUM(E94,G94,K94,M94,Q94,S94)</f>
        <v>2849743.862008282</v>
      </c>
      <c r="X94" s="31">
        <f>SUM(X7:X93)</f>
        <v>264738</v>
      </c>
      <c r="Y94" s="32">
        <f>W94*12</f>
        <v>34196926.344099388</v>
      </c>
      <c r="Z94" s="32">
        <f t="shared" si="33"/>
        <v>444560042473.29205</v>
      </c>
    </row>
    <row r="95" spans="1:26" x14ac:dyDescent="0.25">
      <c r="A95" s="33"/>
      <c r="B95" s="34"/>
      <c r="C95" s="34"/>
      <c r="D95" s="35"/>
      <c r="E95" s="36"/>
      <c r="F95" s="35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7"/>
      <c r="X95" s="37"/>
      <c r="Y95" s="38"/>
      <c r="Z95" s="38"/>
    </row>
    <row r="96" spans="1:26" x14ac:dyDescent="0.25">
      <c r="A96" s="33"/>
      <c r="B96" s="34"/>
      <c r="C96" s="34"/>
      <c r="D96" s="35"/>
      <c r="E96" s="36"/>
      <c r="F96" s="35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7"/>
      <c r="X96" s="37"/>
      <c r="Y96" s="38"/>
      <c r="Z96" s="38"/>
    </row>
    <row r="99" spans="4:9" x14ac:dyDescent="0.25">
      <c r="D99" s="39"/>
      <c r="E99" s="40"/>
      <c r="F99" s="39"/>
      <c r="G99" s="40"/>
      <c r="H99" s="40"/>
      <c r="I99" s="40"/>
    </row>
    <row r="100" spans="4:9" x14ac:dyDescent="0.25">
      <c r="D100" s="40"/>
      <c r="E100" s="40"/>
      <c r="F100" s="40"/>
      <c r="G100" s="40"/>
      <c r="H100" s="40"/>
      <c r="I100" s="40"/>
    </row>
    <row r="101" spans="4:9" x14ac:dyDescent="0.25">
      <c r="D101" s="41"/>
      <c r="E101" s="40"/>
      <c r="F101" s="41"/>
      <c r="G101" s="40"/>
      <c r="H101" s="40"/>
      <c r="I101" s="40"/>
    </row>
    <row r="102" spans="4:9" x14ac:dyDescent="0.25">
      <c r="D102" s="42"/>
      <c r="E102" s="42"/>
      <c r="F102" s="42"/>
      <c r="G102" s="42"/>
      <c r="H102" s="42"/>
      <c r="I102" s="42"/>
    </row>
    <row r="103" spans="4:9" x14ac:dyDescent="0.25">
      <c r="D103" s="42"/>
      <c r="E103" s="42"/>
      <c r="F103" s="42"/>
      <c r="G103" s="42"/>
      <c r="H103" s="42"/>
      <c r="I103" s="42"/>
    </row>
    <row r="105" spans="4:9" x14ac:dyDescent="0.25">
      <c r="D105" s="39"/>
      <c r="E105" s="40"/>
      <c r="F105" s="39"/>
      <c r="G105" s="40"/>
      <c r="H105" s="40"/>
      <c r="I105" s="40"/>
    </row>
    <row r="106" spans="4:9" x14ac:dyDescent="0.25">
      <c r="D106" s="40"/>
      <c r="E106" s="40"/>
      <c r="F106" s="40"/>
      <c r="G106" s="40"/>
      <c r="H106" s="40"/>
      <c r="I106" s="40"/>
    </row>
    <row r="107" spans="4:9" x14ac:dyDescent="0.25">
      <c r="D107" s="41"/>
      <c r="E107" s="40"/>
      <c r="F107" s="41"/>
      <c r="G107" s="40"/>
      <c r="H107" s="40"/>
      <c r="I107" s="40"/>
    </row>
    <row r="108" spans="4:9" x14ac:dyDescent="0.25">
      <c r="D108" s="42"/>
      <c r="E108" s="42"/>
      <c r="F108" s="42"/>
      <c r="G108" s="42"/>
      <c r="H108" s="42"/>
      <c r="I108" s="42"/>
    </row>
    <row r="109" spans="4:9" x14ac:dyDescent="0.25">
      <c r="D109" s="42"/>
      <c r="E109" s="42"/>
      <c r="F109" s="42"/>
      <c r="G109" s="42"/>
      <c r="H109" s="42"/>
      <c r="I109" s="42"/>
    </row>
    <row r="111" spans="4:9" x14ac:dyDescent="0.25">
      <c r="D111" s="39"/>
      <c r="E111" s="41"/>
      <c r="F111" s="39"/>
      <c r="G111" s="41"/>
      <c r="H111" s="41"/>
      <c r="I111" s="41"/>
    </row>
    <row r="112" spans="4:9" x14ac:dyDescent="0.25">
      <c r="D112" s="40"/>
      <c r="E112" s="40"/>
      <c r="F112" s="40"/>
      <c r="G112" s="40"/>
      <c r="H112" s="40"/>
      <c r="I112" s="40"/>
    </row>
    <row r="113" spans="4:9" x14ac:dyDescent="0.25">
      <c r="D113" s="41"/>
      <c r="E113" s="41"/>
      <c r="F113" s="41"/>
      <c r="G113" s="41"/>
      <c r="H113" s="41"/>
      <c r="I113" s="41"/>
    </row>
    <row r="114" spans="4:9" x14ac:dyDescent="0.25">
      <c r="D114" s="42"/>
      <c r="E114" s="42"/>
      <c r="F114" s="42"/>
      <c r="G114" s="42"/>
      <c r="H114" s="42"/>
      <c r="I114" s="42"/>
    </row>
  </sheetData>
  <mergeCells count="17">
    <mergeCell ref="A3:A4"/>
    <mergeCell ref="B3:B4"/>
    <mergeCell ref="C3:C4"/>
    <mergeCell ref="D3:E3"/>
    <mergeCell ref="F3:G3"/>
    <mergeCell ref="Y3:Z3"/>
    <mergeCell ref="B94:C94"/>
    <mergeCell ref="D2:I2"/>
    <mergeCell ref="J2:O2"/>
    <mergeCell ref="P2:U2"/>
    <mergeCell ref="P3:Q3"/>
    <mergeCell ref="R3:S3"/>
    <mergeCell ref="V3:V4"/>
    <mergeCell ref="W3:W4"/>
    <mergeCell ref="X3:X4"/>
    <mergeCell ref="J3:K3"/>
    <mergeCell ref="L3:M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Rekap DI</vt:lpstr>
      <vt:lpstr>Detail Permukaan &amp; Rawa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Andjar D. Krisnanta</dc:creator>
  <cp:lastModifiedBy>Andjar D. Krisnanta</cp:lastModifiedBy>
  <dcterms:created xsi:type="dcterms:W3CDTF">2019-02-28T09:14:46Z</dcterms:created>
  <dcterms:modified xsi:type="dcterms:W3CDTF">2019-03-04T03:51:28Z</dcterms:modified>
</cp:coreProperties>
</file>